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Y:\PROJEKTY\REALIZACE\II_132 Počátky - most ev.č 132-005\20-10-12 PDPS finál\Soupiis prací 2023\"/>
    </mc:Choice>
  </mc:AlternateContent>
  <bookViews>
    <workbookView xWindow="240" yWindow="120" windowWidth="14940" windowHeight="9225" activeTab="3"/>
  </bookViews>
  <sheets>
    <sheet name="rekapitulace" sheetId="1" r:id="rId1"/>
    <sheet name="010" sheetId="2" r:id="rId2"/>
    <sheet name="SO 181" sheetId="3" r:id="rId3"/>
    <sheet name="SO 201" sheetId="4" r:id="rId4"/>
  </sheets>
  <calcPr calcId="162913"/>
  <webPublishing codePage="0"/>
</workbook>
</file>

<file path=xl/calcChain.xml><?xml version="1.0" encoding="utf-8"?>
<calcChain xmlns="http://schemas.openxmlformats.org/spreadsheetml/2006/main">
  <c r="P312" i="4" l="1"/>
  <c r="I312" i="4"/>
  <c r="O300" i="4"/>
  <c r="I300" i="4"/>
  <c r="O297" i="4"/>
  <c r="I297" i="4"/>
  <c r="P297" i="4" s="1"/>
  <c r="O294" i="4"/>
  <c r="I294" i="4"/>
  <c r="P294" i="4" s="1"/>
  <c r="O291" i="4"/>
  <c r="I291" i="4"/>
  <c r="P291" i="4" s="1"/>
  <c r="O288" i="4"/>
  <c r="I288" i="4"/>
  <c r="O285" i="4"/>
  <c r="I285" i="4"/>
  <c r="P285" i="4" s="1"/>
  <c r="O282" i="4"/>
  <c r="I282" i="4"/>
  <c r="P279" i="4"/>
  <c r="O279" i="4"/>
  <c r="I279" i="4"/>
  <c r="O276" i="4"/>
  <c r="I276" i="4"/>
  <c r="O274" i="4"/>
  <c r="I274" i="4"/>
  <c r="P274" i="4" s="1"/>
  <c r="O271" i="4"/>
  <c r="I271" i="4"/>
  <c r="O268" i="4"/>
  <c r="I268" i="4"/>
  <c r="P268" i="4" s="1"/>
  <c r="O265" i="4"/>
  <c r="P265" i="4" s="1"/>
  <c r="I265" i="4"/>
  <c r="O262" i="4"/>
  <c r="I262" i="4"/>
  <c r="P262" i="4" s="1"/>
  <c r="O259" i="4"/>
  <c r="P259" i="4" s="1"/>
  <c r="I259" i="4"/>
  <c r="O257" i="4"/>
  <c r="I257" i="4"/>
  <c r="P257" i="4" s="1"/>
  <c r="O255" i="4"/>
  <c r="I255" i="4"/>
  <c r="O253" i="4"/>
  <c r="I253" i="4"/>
  <c r="P253" i="4" s="1"/>
  <c r="O250" i="4"/>
  <c r="I250" i="4"/>
  <c r="P247" i="4"/>
  <c r="O247" i="4"/>
  <c r="I247" i="4"/>
  <c r="O244" i="4"/>
  <c r="I244" i="4"/>
  <c r="O241" i="4"/>
  <c r="I241" i="4"/>
  <c r="P241" i="4" s="1"/>
  <c r="O238" i="4"/>
  <c r="I238" i="4"/>
  <c r="O232" i="4"/>
  <c r="I232" i="4"/>
  <c r="I235" i="4" s="1"/>
  <c r="O226" i="4"/>
  <c r="I226" i="4"/>
  <c r="O223" i="4"/>
  <c r="I223" i="4"/>
  <c r="P223" i="4" s="1"/>
  <c r="O220" i="4"/>
  <c r="I220" i="4"/>
  <c r="P217" i="4"/>
  <c r="O217" i="4"/>
  <c r="I217" i="4"/>
  <c r="O214" i="4"/>
  <c r="I214" i="4"/>
  <c r="O211" i="4"/>
  <c r="I211" i="4"/>
  <c r="O208" i="4"/>
  <c r="I208" i="4"/>
  <c r="O202" i="4"/>
  <c r="I202" i="4"/>
  <c r="P202" i="4" s="1"/>
  <c r="O199" i="4"/>
  <c r="P199" i="4" s="1"/>
  <c r="I199" i="4"/>
  <c r="O193" i="4"/>
  <c r="I193" i="4"/>
  <c r="P193" i="4" s="1"/>
  <c r="O190" i="4"/>
  <c r="I190" i="4"/>
  <c r="P188" i="4"/>
  <c r="O188" i="4"/>
  <c r="I188" i="4"/>
  <c r="O185" i="4"/>
  <c r="I185" i="4"/>
  <c r="O182" i="4"/>
  <c r="I182" i="4"/>
  <c r="P182" i="4" s="1"/>
  <c r="O179" i="4"/>
  <c r="I179" i="4"/>
  <c r="P176" i="4"/>
  <c r="O176" i="4"/>
  <c r="I176" i="4"/>
  <c r="O173" i="4"/>
  <c r="I173" i="4"/>
  <c r="O170" i="4"/>
  <c r="I170" i="4"/>
  <c r="O164" i="4"/>
  <c r="I164" i="4"/>
  <c r="O161" i="4"/>
  <c r="I161" i="4"/>
  <c r="P161" i="4" s="1"/>
  <c r="O158" i="4"/>
  <c r="I158" i="4"/>
  <c r="O155" i="4"/>
  <c r="I155" i="4"/>
  <c r="P155" i="4" s="1"/>
  <c r="O152" i="4"/>
  <c r="P152" i="4" s="1"/>
  <c r="I152" i="4"/>
  <c r="O149" i="4"/>
  <c r="I149" i="4"/>
  <c r="O143" i="4"/>
  <c r="P143" i="4" s="1"/>
  <c r="I143" i="4"/>
  <c r="O140" i="4"/>
  <c r="I140" i="4"/>
  <c r="P140" i="4" s="1"/>
  <c r="O137" i="4"/>
  <c r="P137" i="4" s="1"/>
  <c r="I137" i="4"/>
  <c r="O134" i="4"/>
  <c r="I134" i="4"/>
  <c r="P134" i="4" s="1"/>
  <c r="O131" i="4"/>
  <c r="I131" i="4"/>
  <c r="O128" i="4"/>
  <c r="I128" i="4"/>
  <c r="P128" i="4" s="1"/>
  <c r="O125" i="4"/>
  <c r="P125" i="4" s="1"/>
  <c r="I125" i="4"/>
  <c r="P122" i="4"/>
  <c r="O122" i="4"/>
  <c r="I122" i="4"/>
  <c r="O116" i="4"/>
  <c r="I116" i="4"/>
  <c r="P114" i="4"/>
  <c r="O114" i="4"/>
  <c r="I114" i="4"/>
  <c r="O111" i="4"/>
  <c r="I111" i="4"/>
  <c r="O108" i="4"/>
  <c r="I108" i="4"/>
  <c r="P108" i="4" s="1"/>
  <c r="O105" i="4"/>
  <c r="I105" i="4"/>
  <c r="O103" i="4"/>
  <c r="I103" i="4"/>
  <c r="P103" i="4" s="1"/>
  <c r="O100" i="4"/>
  <c r="P100" i="4" s="1"/>
  <c r="I100" i="4"/>
  <c r="O97" i="4"/>
  <c r="I97" i="4"/>
  <c r="O92" i="4"/>
  <c r="P92" i="4" s="1"/>
  <c r="I92" i="4"/>
  <c r="O90" i="4"/>
  <c r="I90" i="4"/>
  <c r="P90" i="4" s="1"/>
  <c r="O87" i="4"/>
  <c r="I87" i="4"/>
  <c r="O84" i="4"/>
  <c r="I84" i="4"/>
  <c r="P84" i="4" s="1"/>
  <c r="O81" i="4"/>
  <c r="P81" i="4" s="1"/>
  <c r="I81" i="4"/>
  <c r="O78" i="4"/>
  <c r="I78" i="4"/>
  <c r="P78" i="4" s="1"/>
  <c r="O75" i="4"/>
  <c r="P75" i="4" s="1"/>
  <c r="I75" i="4"/>
  <c r="P73" i="4"/>
  <c r="O73" i="4"/>
  <c r="I73" i="4"/>
  <c r="O70" i="4"/>
  <c r="I70" i="4"/>
  <c r="O67" i="4"/>
  <c r="I67" i="4"/>
  <c r="P67" i="4" s="1"/>
  <c r="O64" i="4"/>
  <c r="I64" i="4"/>
  <c r="P61" i="4"/>
  <c r="O61" i="4"/>
  <c r="I61" i="4"/>
  <c r="O58" i="4"/>
  <c r="P58" i="4" s="1"/>
  <c r="I58" i="4"/>
  <c r="O55" i="4"/>
  <c r="I55" i="4"/>
  <c r="P55" i="4" s="1"/>
  <c r="O52" i="4"/>
  <c r="I52" i="4"/>
  <c r="O49" i="4"/>
  <c r="I49" i="4"/>
  <c r="P49" i="4" s="1"/>
  <c r="O47" i="4"/>
  <c r="I47" i="4"/>
  <c r="O44" i="4"/>
  <c r="I44" i="4"/>
  <c r="P44" i="4" s="1"/>
  <c r="O41" i="4"/>
  <c r="P41" i="4" s="1"/>
  <c r="I41" i="4"/>
  <c r="O38" i="4"/>
  <c r="I38" i="4"/>
  <c r="P38" i="4" s="1"/>
  <c r="O35" i="4"/>
  <c r="P35" i="4" s="1"/>
  <c r="I35" i="4"/>
  <c r="O32" i="4"/>
  <c r="I32" i="4"/>
  <c r="P32" i="4" s="1"/>
  <c r="O29" i="4"/>
  <c r="I29" i="4"/>
  <c r="O27" i="4"/>
  <c r="I27" i="4"/>
  <c r="O21" i="4"/>
  <c r="I21" i="4"/>
  <c r="P18" i="4"/>
  <c r="O18" i="4"/>
  <c r="I18" i="4"/>
  <c r="O15" i="4"/>
  <c r="P15" i="4" s="1"/>
  <c r="I15" i="4"/>
  <c r="O12" i="4"/>
  <c r="I12" i="4"/>
  <c r="P23" i="3"/>
  <c r="I23" i="3"/>
  <c r="O12" i="3"/>
  <c r="I12" i="3"/>
  <c r="I14" i="3" s="1"/>
  <c r="I16" i="3" s="1"/>
  <c r="I25" i="3" s="1"/>
  <c r="C12" i="1" s="1"/>
  <c r="P47" i="2"/>
  <c r="I47" i="2"/>
  <c r="O36" i="2"/>
  <c r="I36" i="2"/>
  <c r="P36" i="2" s="1"/>
  <c r="O34" i="2"/>
  <c r="I34" i="2"/>
  <c r="O32" i="2"/>
  <c r="I32" i="2"/>
  <c r="P32" i="2" s="1"/>
  <c r="O30" i="2"/>
  <c r="I30" i="2"/>
  <c r="O28" i="2"/>
  <c r="I28" i="2"/>
  <c r="P28" i="2" s="1"/>
  <c r="O26" i="2"/>
  <c r="I26" i="2"/>
  <c r="O24" i="2"/>
  <c r="I24" i="2"/>
  <c r="P24" i="2" s="1"/>
  <c r="O22" i="2"/>
  <c r="I22" i="2"/>
  <c r="O20" i="2"/>
  <c r="I20" i="2"/>
  <c r="P20" i="2" s="1"/>
  <c r="O18" i="2"/>
  <c r="I18" i="2"/>
  <c r="O16" i="2"/>
  <c r="I16" i="2"/>
  <c r="P16" i="2" s="1"/>
  <c r="O14" i="2"/>
  <c r="P14" i="2" s="1"/>
  <c r="I14" i="2"/>
  <c r="O12" i="2"/>
  <c r="I12" i="2"/>
  <c r="P271" i="4" l="1"/>
  <c r="P226" i="4"/>
  <c r="P244" i="4"/>
  <c r="P282" i="4"/>
  <c r="P255" i="4"/>
  <c r="I303" i="4"/>
  <c r="I229" i="4"/>
  <c r="P220" i="4"/>
  <c r="P238" i="4"/>
  <c r="P288" i="4"/>
  <c r="P276" i="4"/>
  <c r="P250" i="4"/>
  <c r="P300" i="4"/>
  <c r="P214" i="4"/>
  <c r="P116" i="4"/>
  <c r="I196" i="4"/>
  <c r="P179" i="4"/>
  <c r="I119" i="4"/>
  <c r="P105" i="4"/>
  <c r="P164" i="4"/>
  <c r="I146" i="4"/>
  <c r="P131" i="4"/>
  <c r="P146" i="4" s="1"/>
  <c r="P190" i="4"/>
  <c r="P208" i="4"/>
  <c r="I167" i="4"/>
  <c r="P158" i="4"/>
  <c r="P173" i="4"/>
  <c r="P111" i="4"/>
  <c r="P185" i="4"/>
  <c r="I205" i="4"/>
  <c r="P52" i="4"/>
  <c r="I24" i="4"/>
  <c r="P21" i="4"/>
  <c r="P64" i="4"/>
  <c r="I94" i="4"/>
  <c r="P47" i="4"/>
  <c r="P87" i="4"/>
  <c r="P27" i="4"/>
  <c r="P94" i="4" s="1"/>
  <c r="P70" i="4"/>
  <c r="P29" i="4"/>
  <c r="P12" i="3"/>
  <c r="P14" i="3" s="1"/>
  <c r="P16" i="3" s="1"/>
  <c r="P25" i="3" s="1"/>
  <c r="D12" i="1" s="1"/>
  <c r="E12" i="1" s="1"/>
  <c r="P18" i="2"/>
  <c r="P26" i="2"/>
  <c r="P22" i="2"/>
  <c r="P30" i="2"/>
  <c r="I38" i="2"/>
  <c r="I40" i="2" s="1"/>
  <c r="I49" i="2" s="1"/>
  <c r="C11" i="1" s="1"/>
  <c r="E11" i="1" s="1"/>
  <c r="P12" i="2"/>
  <c r="P34" i="2"/>
  <c r="P38" i="2"/>
  <c r="P40" i="2" s="1"/>
  <c r="P49" i="2" s="1"/>
  <c r="D11" i="1" s="1"/>
  <c r="P205" i="4"/>
  <c r="P12" i="4"/>
  <c r="P24" i="4" s="1"/>
  <c r="P97" i="4"/>
  <c r="P119" i="4" s="1"/>
  <c r="P149" i="4"/>
  <c r="P167" i="4" s="1"/>
  <c r="P170" i="4"/>
  <c r="P211" i="4"/>
  <c r="P232" i="4"/>
  <c r="P235" i="4" s="1"/>
  <c r="P229" i="4" l="1"/>
  <c r="P303" i="4"/>
  <c r="I305" i="4"/>
  <c r="I314" i="4" s="1"/>
  <c r="C13" i="1" s="1"/>
  <c r="C7" i="1" s="1"/>
  <c r="P196" i="4"/>
  <c r="P305" i="4"/>
  <c r="P314" i="4" s="1"/>
  <c r="D13" i="1" s="1"/>
  <c r="E13" i="1" s="1"/>
  <c r="C8" i="1" s="1"/>
</calcChain>
</file>

<file path=xl/sharedStrings.xml><?xml version="1.0" encoding="utf-8"?>
<sst xmlns="http://schemas.openxmlformats.org/spreadsheetml/2006/main" count="911" uniqueCount="438">
  <si>
    <t>Soupis objektů s DPH</t>
  </si>
  <si>
    <t>Stavba:PE 2024 - II/132 Počátky - most ev.č.132-005</t>
  </si>
  <si>
    <t xml:space="preserve">Varianta:ZŘ - 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</si>
  <si>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</si>
  <si>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</si>
  <si>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</si>
  <si>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</si>
  <si>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</si>
  <si>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</si>
  <si>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</si>
  <si>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</si>
  <si>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</si>
  <si>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</si>
  <si>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</si>
  <si>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Firma: Krajská správa a údržba silnic Vysočiny, příspěvková organizace</t>
  </si>
  <si>
    <t>Příloha k formuláři pro ocenění nabídky</t>
  </si>
  <si>
    <t>Stavba</t>
  </si>
  <si>
    <t>číslo a název SO</t>
  </si>
  <si>
    <t>číslo a název rozpočtu:</t>
  </si>
  <si>
    <t>PE 2024</t>
  </si>
  <si>
    <t>II/132 Počátky - most ev.č.132-005</t>
  </si>
  <si>
    <t>010</t>
  </si>
  <si>
    <t>Vedlejší a ostatní náklady</t>
  </si>
  <si>
    <t>Poř.
č.pol.</t>
  </si>
  <si>
    <t>1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</si>
  <si>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</si>
  <si>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</si>
  <si>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</si>
  <si>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</si>
  <si>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</si>
  <si>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</si>
  <si>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</si>
  <si>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</si>
  <si>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</si>
  <si>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</si>
  <si>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</si>
  <si>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</si>
  <si>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</si>
  <si>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</si>
  <si>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</si>
  <si>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</si>
  <si>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</si>
  <si>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9</t>
  </si>
  <si>
    <t>Všeobecné konstrukce a práce</t>
  </si>
  <si>
    <t>0</t>
  </si>
  <si>
    <t>2023_OTSKP</t>
  </si>
  <si>
    <t>02620</t>
  </si>
  <si>
    <t/>
  </si>
  <si>
    <t>ZKOUŠENÍ KONSTRUKCÍ A PRACÍ NEZÁVISLOU ZKUŠEBNOU
včetně zkoušek modulu přetvárnosti na pláni a štěrkových vrstvách</t>
  </si>
  <si>
    <t xml:space="preserve">KPL       </t>
  </si>
  <si>
    <t>zahrnuje veškeré náklady spojené s objednatelem požadovanými zkouškami</t>
  </si>
  <si>
    <t>02910</t>
  </si>
  <si>
    <t>OSTATNÍ POŽADAVKY - ZEMĚMĚŘIČSKÁ MĚŘENÍ
zaměření skutečného provedení stavby na podkladu katastrální mapy,, DTM
včetně výškopisu dle požadavku stavebního povolení</t>
  </si>
  <si>
    <t>zahrnuje veškeré náklady spojené s objednatelem požadovanými pracemi, 
- pro stanovení orientační investorské ceny určete jednotkovou cenu jako 1% odhadované ceny stavby</t>
  </si>
  <si>
    <t>02911</t>
  </si>
  <si>
    <t>OSTATNÍ POŽADAVKY - GEODETICKÉ ZAMĚŘENÍ
geodetické zaměření během výstavby</t>
  </si>
  <si>
    <t>zahrnuje veškeré náklady spojené s objednatelem požadovanými pracemi</t>
  </si>
  <si>
    <t>02940</t>
  </si>
  <si>
    <t>OSTATNÍ POŽADAVKY - VYPRACOVÁNÍ DOKUMENTACE
aktualizace havarijního a povodňového plánu</t>
  </si>
  <si>
    <t>029412</t>
  </si>
  <si>
    <t>OSTATNÍ POŽADAVKY - VYPRACOVÁNÍ MOSTNÍHO LISTU
3 paré, vč.zápisu do BMS</t>
  </si>
  <si>
    <t xml:space="preserve">KUS       </t>
  </si>
  <si>
    <t>02943</t>
  </si>
  <si>
    <t>OSTATNÍ POŽADAVKY - VYPRACOVÁNÍ RDS
3 paré + 2x v el.podobě</t>
  </si>
  <si>
    <t>02944</t>
  </si>
  <si>
    <t>OSTAT POŽADAVKY - DOKUMENTACE SKUTEČ PROVEDENÍ
4 paré + 2x v el.podobě, včetně závěrečné zprávy zhotovitele</t>
  </si>
  <si>
    <t>02945</t>
  </si>
  <si>
    <t>OSTAT POŽADAVKY - GEOMETRICKÝ PLÁN
geometrický plán pro zápis do KN, 10ks paré</t>
  </si>
  <si>
    <t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</si>
  <si>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02953</t>
  </si>
  <si>
    <t>OSTATNÍ POŽADAVKY - HLAVNÍ MOSTNÍ PROHLÍDKA
3 paré, včetně zápisu do BMS, prohlídka před výstavbou pro ověření aktuálního stavu stávající klenbové konstrukce a dále po dokončení nového mostu</t>
  </si>
  <si>
    <t>položka zahrnuje :
- úkony dle ČSN 73 6221
- provedení hlavní mostní prohlídky oprávněnou fyzickou nebo právnickou osobou
- vyhotovení záznamu (protokolu), který jednoznačně definuje stav mostu</t>
  </si>
  <si>
    <t>02960</t>
  </si>
  <si>
    <t>OSTATNÍ POŽADAVKY - ODBORNÝ DOZOR
splnění veškerých opatření podle plánu BOZP</t>
  </si>
  <si>
    <t>zahrnuje veškeré náklady spojené s objednatelem požadovaným dozorem</t>
  </si>
  <si>
    <t>029611</t>
  </si>
  <si>
    <t>OSTATNÍ POŽADAVKY - ODBORNÝ DOZOR - GEOTECHNICKÝ
převzetí základové spáry objektu</t>
  </si>
  <si>
    <t xml:space="preserve">HOD       </t>
  </si>
  <si>
    <t>02991</t>
  </si>
  <si>
    <t>OSTATNÍ POŽADAVKY - INFORMAČNÍ TABULE
billboard s účastníky výstavby
1,75 x 2,5 m dle grafického návrhu investora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</si>
  <si>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</si>
  <si>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</si>
  <si>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
včetně oplocení staveniště</t>
  </si>
  <si>
    <t>zahrnuje objednatelem povolené náklady na pořízení (event. pronájem), provozování, udržování a likvidaci zhotovitelova zařízení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</si>
  <si>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</si>
  <si>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</si>
  <si>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</si>
  <si>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</si>
  <si>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</si>
  <si>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</si>
  <si>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</si>
  <si>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SO 181</t>
  </si>
  <si>
    <t>DIO</t>
  </si>
  <si>
    <t>03720</t>
  </si>
  <si>
    <t>POMOC PRÁCE ZAJIŠŤ NEBO ZŘÍZ REGULACI A OCHRANU DOPRAVY
kompletní realizace a vyřízení dopravního značení DIO
provizorní SSZ a DZ vč. stanovení přechodné úpravy
viz D.1.1.1</t>
  </si>
  <si>
    <t>zahrnuje objednatelem povolené náklady na požadovaná zařízení zhotovitele</t>
  </si>
  <si>
    <t>SO 201</t>
  </si>
  <si>
    <t>Most ev.č.132-005</t>
  </si>
  <si>
    <t>014102</t>
  </si>
  <si>
    <t>POPLATKY ZA SKLÁDKU
železobeton 
2,5t/m3</t>
  </si>
  <si>
    <t xml:space="preserve">T         </t>
  </si>
  <si>
    <t>4,695*2,5=11,738 [A]</t>
  </si>
  <si>
    <t>zahrnuje veškeré poplatky provozovateli skládky související s uložením odpadu na skládce.</t>
  </si>
  <si>
    <t>014122</t>
  </si>
  <si>
    <t>POPLATKY ZA SKLÁDKU TYP S-OO (OSTATNÍ ODPAD)
zemina</t>
  </si>
  <si>
    <t>zemina z výkopů : 161,593*1,9=307,027 [A]
štěrkodrť : 5,541*2,0=11,082 [B]
zemní hrázky: 6*1,9=11,400 [C]
vrty pro mikropiloty: 3,14*0,125*0,125*22*4,5*1,9=9,229 [D]
a+b+c+d=338,738 [E]</t>
  </si>
  <si>
    <t>2019_OTSKP</t>
  </si>
  <si>
    <t>014122.1.</t>
  </si>
  <si>
    <t>POPLATKY ZA SKLÁDKU
zemina - sanace podloží - POLOŽKU ČERPAT POUZE SE SOUHLASEM OBJEDNATELE</t>
  </si>
  <si>
    <t>sanace podloží : 17,218*1,9=32,714 [A]</t>
  </si>
  <si>
    <t>014132</t>
  </si>
  <si>
    <t>POPLATKY ZA SKLÁDKU TYP S-NO (NEBEZPEČNÝ ODPAD)
mostní izolace 
2,2t/m3, čerpání dle skutečného stavu, pouze se souhlasem objednatele</t>
  </si>
  <si>
    <t>mostní izolace : 8,9*5,0*0,005*2,2=0,490 [A]</t>
  </si>
  <si>
    <t>Zemní práce</t>
  </si>
  <si>
    <t>111204</t>
  </si>
  <si>
    <t>ODSTRANĚNÍ KŘOVIN S ODVOZEM DO 5KM</t>
  </si>
  <si>
    <t xml:space="preserve">M2        </t>
  </si>
  <si>
    <t>odstranění křovin a stromů do průměru 100 mm
doprava dřevin na předepsanou vzdálenost
spálení na hromadách nebo štěpkování</t>
  </si>
  <si>
    <t>113321</t>
  </si>
  <si>
    <t>ODSTRAN PODKL ZPEVNĚNÝCH PLOCH Z KAMENIVA NESTMEL, ODVOZ DO 1KM
z příl.č.D.1.2.2
pro zpětné využití v zásypech svahových kuželů a dále pro zpětný zásyp pro sjezdy do stavebních jam</t>
  </si>
  <si>
    <t xml:space="preserve">M3        </t>
  </si>
  <si>
    <t>zpětný zásyp svahových kuželů: 35,53*0,3+26,5*0,3=18,609 [A]
zpetný zásyp sjezdů stavebních jam: 3*16,8*1+3*11,15*1=83,850 [B]
a+b=102,459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</si>
  <si>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</si>
  <si>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</si>
  <si>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
z příl.č.D.1.2.2
výkopy stávajících vozovkových vrstev</t>
  </si>
  <si>
    <t>výkop vozovkových vrstev: 0,45*(180+60)=108,000 [A]
zpětný zásyp svahových kuželů: 35,53*0,3+26,5*0,3=18,609 [B]
zpětný zásyp sjezdů stavebních jam: 3*16,8*1+3*11,15*1=83,850 [C]
a-b-c=5,541 [D]</t>
  </si>
  <si>
    <t>11332B</t>
  </si>
  <si>
    <t>ODSTRANĚNÍ PODKLADŮ ZPEVNĚNÝCH PLOCH Z KAMENIVA NESTMELENÉHO - DOPRAVA
příplatek za dopravu na skládku do Jindřichova Hradce (celkem 29 km)</t>
  </si>
  <si>
    <t xml:space="preserve">TKM       </t>
  </si>
  <si>
    <t>9*5,541*2,0=99,738 [A]</t>
  </si>
  <si>
    <t>Položka zahrnuje samostatnou dopravu suti a vybouraných hmot. Množství se určí jako součin hmotnosti [t] a požadované vzdálenosti [km].</t>
  </si>
  <si>
    <t>113721</t>
  </si>
  <si>
    <t>FRÉZOVÁNÍ ZPEVNĚNÝCH PLOCH ASFALTOVÝCH, ODVOZ DO 1KM
na mostě a mimo most tl.150mm
z příl.č.C.2
pro zpětné použití do krajnic</t>
  </si>
  <si>
    <t>(66,0+11,1+11,2+22,4)*0,1=11,070 [A]</t>
  </si>
  <si>
    <t>113728</t>
  </si>
  <si>
    <t>FRÉZOVÁNÍ ZPEVNĚNÝCH PLOCH ASFALTOVÝCH, ODVOZ DO 20KM
na mostě a mimo most tl.150mm
z příl.č.C.2
odvoz na cestmistrovství v Pelhřimově</t>
  </si>
  <si>
    <t>(94,674+178,2+60,0)*0,15-11,07=38,861 [A]</t>
  </si>
  <si>
    <t>11372B</t>
  </si>
  <si>
    <t>FRÉZOVÁNÍ ZPEVNĚNÝCH PLOCH ASFALTOVÝCH - DOPRAVA
příplatek za dopravu na cestmistrovství do Pelhřimova (celkem 24 km)</t>
  </si>
  <si>
    <t>4*38,861*2,2=341,977 [A]</t>
  </si>
  <si>
    <t>11512</t>
  </si>
  <si>
    <t>ČERPÁNÍ VODY DO 1000 L/MIN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</si>
  <si>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</si>
  <si>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</si>
  <si>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
Položku čerpat pouze se souhlasem objednatele</t>
  </si>
  <si>
    <t xml:space="preserve">M         </t>
  </si>
  <si>
    <t>20=20,000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</si>
  <si>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</si>
  <si>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121101</t>
  </si>
  <si>
    <t>SEJMUTÍ ORNICE NEBO LESNÍ PŮDY S ODVOZEM DO 1KM
uložení humózní vrstvy na dočasnou skládku
z příl.č.C.2</t>
  </si>
  <si>
    <t>na svazích stávající komunikace: 276*0,05=13,800 [A]</t>
  </si>
  <si>
    <t>položka zahrnuje sejmutí ornice bez ohledu na tloušťku vrstvy a její vodorovnou dopravu
nezahrnuje uložení na trvalou skládku</t>
  </si>
  <si>
    <t>122731</t>
  </si>
  <si>
    <t>ODKOPÁVKY A PROKOPÁVKY OBECNÉ TŘ. I, ODVOZ DO 1KM
odvoz na meziskládku pro zemní hrázky</t>
  </si>
  <si>
    <t xml:space="preserve">zemní hrázky: 6,0=6,000 [A]
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</si>
  <si>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</si>
  <si>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122738</t>
  </si>
  <si>
    <t>ODKOPÁVKY A PROKOPÁVKY OBECNÉ TŘ. I, ODVOZ DO 20KM
výkopy v prostoru mostu, včetně výkopu rýh pro odvodnění stavební jámy
z příl. D.1.2.8</t>
  </si>
  <si>
    <t>výkop pro výstavbu nového mostu: (8,78*9,6)*1,1-3,3*8,78+3*16,8*1+3*11,15*1+4*5=167,593 [A]
na meziskládku pro zemní hrázky : 6=6,000 [B]
a-b=161,593 [C]</t>
  </si>
  <si>
    <t>122738.1</t>
  </si>
  <si>
    <t>ODKOPÁVKY A PROKOPÁVKY OBECNÉ TŘ. I, ODVOZ DO 20KM
sanace podloží, BUDE POUŽITO POUZE SE SOUHLASEM OBJEDNATELE
bude použito v případě nevyhovujícího Edef2
uvažováno s odvozem na skládku do Jindřichova Hradce</t>
  </si>
  <si>
    <t>(21,244+36,15)*0,3=17,218 [A]</t>
  </si>
  <si>
    <t>12273B</t>
  </si>
  <si>
    <t>ODKOPÁVKY A PROKOPÁVKY OBECNÉ TŘ. I - DOPRAVA
příplatek za dopravu na skládku do Jindřihova Hradce (celkem 29 km)</t>
  </si>
  <si>
    <t xml:space="preserve">M3KM      </t>
  </si>
  <si>
    <t>5*161,593*2=1 615,930 [A]</t>
  </si>
  <si>
    <t>Položka zahrnuje samostatnou dopravu zeminy. Množství se určí jako součin kubatutry [m3] a požadované vzdálenosti [km].</t>
  </si>
  <si>
    <t>125731</t>
  </si>
  <si>
    <t>VYKOPÁVKY ZE ZEMNÍKŮ A SKLÁDEK TŘ. I, ODVOZ DO 1KM
dovoz materiálu ornice, asfaltového recyklátu a zeminy pro hrázky a dosypání sjezdu do stavební jámy a svahů a kuželů mimo komunikaci pro zpětné využití z meziskládky</t>
  </si>
  <si>
    <t>ornice: 276*0,05=13,800 [A]
asfaltový recyklát: (66,0+11,1+11,2+22,4)*0,1=11,070 [B]
zemina pro hráz: 2*6=12,000 [C]
zpětný zásyp svahových kuželů: 35,53*0,3+26,5*0,3=18,609 [D]
zpětný zásyp sjezdů stavebních jam: 3*16,8*1+3*11,15*1=83,850 [E]
a+b+c+d+e=139,329 [F]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</si>
  <si>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</si>
  <si>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171101</t>
  </si>
  <si>
    <t>ULOŽENÍ SYPANINY DO NÁSYPŮ SE ZHUTNĚNÍM DO 95% PS
dosypání svahů, kuželů a sjezdu do stavební jámy  mostu z vykopaného materiálu z meziskládky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</si>
  <si>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</si>
  <si>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</si>
  <si>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
sanace podloží
BUDE POUŽITO POUZE SE SOUHLASEM OBJEDNATELE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</si>
  <si>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</si>
  <si>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17193</t>
  </si>
  <si>
    <t>VYLEHČENÝ NÁSYP Z EXTRUDOVANÉHO POLYSTYRENU (XPS)
polystyren nad klenbovou konstrukcí mostu</t>
  </si>
  <si>
    <t>3,4*8,65=29,410 [A]</t>
  </si>
  <si>
    <t>položka zahrnuje:
- kompletní provedení násypu včetně dodávky extrudovaného polystyrenu
- doprava mimostaveništní i vnitrostaveništní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</si>
  <si>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17710</t>
  </si>
  <si>
    <t>ZEMNÍ HRÁZKY ZE ZEMIN SE ZHUTNĚNÍM
dočasné přehrazení stávajícího koryta zeminou z meziskládky stavby
kompletní provedení vč. zhutnění</t>
  </si>
  <si>
    <t>1,0*1,5*2,0*2=6,000 [A]</t>
  </si>
  <si>
    <t>18110</t>
  </si>
  <si>
    <t>ÚPRAVA PLÁNĚ SE ZHUTNĚNÍM V HORNINĚ TŘ. I
pod vozovkovými vrstvami
z příl.č.C.2 a D.1.2.3</t>
  </si>
  <si>
    <t>pod vozovkovými vrstvami: 178*1,1=195,800 [A]</t>
  </si>
  <si>
    <t>položka zahrnuje úpravu pláně včetně vyrovnání výškových rozdílů. Míru zhutnění určuje projekt.</t>
  </si>
  <si>
    <t>ÚPRAVA PLÁNĚ SE ZHUTNĚNÍM V HORNINĚ TŘ. I
pod vozovkovými vrstvami v případě výměny podloží, BUDE POUŽITO POUZE SE SOUHLASEM OBJEDNATELE
bude použito v případě nevyhovujícího Edef2</t>
  </si>
  <si>
    <t>pod vozovkovou vrstvou případné výměny podloží: 21,244+36,15=57,394 [A]</t>
  </si>
  <si>
    <t>18222</t>
  </si>
  <si>
    <t>ROZPROSTŘENÍ ORNICE VE SVAHU V TL DO 0,15M
tl. cca 50 mm
původní plochy z dočasného záboru včetně ploch svahů a kuželů určených k osetí, včetně dovozu z meziskládky</t>
  </si>
  <si>
    <t>276*0,05=13,800 [A]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</si>
  <si>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</si>
  <si>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</si>
  <si>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
původní plochy z dočasného záboru včetně ploch svahů a kuželů určených k osetí
z příl. C.2</t>
  </si>
  <si>
    <t>Zahrnuje dodání předepsané travní směsi, její výsev na ornici, zalévání, první pokosení, to vše bez ohledu na sklon terénu</t>
  </si>
  <si>
    <t>18481</t>
  </si>
  <si>
    <t>OCHRANA STROMŮ BEDNĚNÍM
ochrana stromu v pravém svahu před opěrou 1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</si>
  <si>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</si>
  <si>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</si>
  <si>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21331</t>
  </si>
  <si>
    <t>DRENÁŽNÍ VRSTVY Z BETONU MEZEROVITÉHO (DRENÁŽNÍHO)
ochrana drenáže 
dodávka a zásyp se zhutněním vč.dopravy
z příl.č. D.1.2.6</t>
  </si>
  <si>
    <t>0,3*0,25*(5,1+4,6+7,7*2+1,4*2)+0,3*0,35*9,7*2=4,130 [A]</t>
  </si>
  <si>
    <t>Položka zahrnuje:
- dodávku předepsaného materiálu pro drenážní vrstvu, včetně mimostaveništní a vnitrostaveništní dopravy
- provedení drenážní vrstvy předepsaných rozměrů a předepsaného tvaru</t>
  </si>
  <si>
    <t>21341R</t>
  </si>
  <si>
    <t>DRENÁŽNÍ VRSTVY Z POLYMERBETONU
drenážní polymerbeton podél římsy
kompletní provedení
z příl.č. D.1.2.4</t>
  </si>
  <si>
    <t>podél říms : 8,5*0,15*0,04*2=0,102 [A]</t>
  </si>
  <si>
    <t>21461F</t>
  </si>
  <si>
    <t>SEPARAČNÍ GEOTEXTILIE DO 600G/M2
geotextilie uložená na pláň po jejím zhutnění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</si>
  <si>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</si>
  <si>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227841</t>
  </si>
  <si>
    <t>MIKROPILOTY KOMPLET D DO 200MM NA POVRCHU
zřízení mikropilot vč. ocelového nátrubku P20x250x250 mm, trubka 89/16
délka kořene 4,0 m, délka trubky 5,0 m 
viz výkres D.1.2.4</t>
  </si>
  <si>
    <t>22*4,5=99,000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</si>
  <si>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</si>
  <si>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26124</t>
  </si>
  <si>
    <t>VRTY PRO KOTVENÍ, INJEKTÁŽ A MIKROPILOTY NA POVRCHU TŘ. II D DO 200MM
vrty pro mikropiloty prům. 200 mm</t>
  </si>
  <si>
    <t>22*3,0=66,000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</si>
  <si>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</si>
  <si>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26144</t>
  </si>
  <si>
    <t>VRTY PRO KOTVENÍ, INJEKTÁŽ A MIKROPILOTY NA POVRCHU TŘ. IV D DO 200MM
vrty pro mikropiloty prům. 200 mm</t>
  </si>
  <si>
    <t>22*1,5=33,000 [A]</t>
  </si>
  <si>
    <t>285392</t>
  </si>
  <si>
    <t>DODATEČNÉ KOTVENÍ VLEPENÍM BETONÁŘSKÉ VÝZTUŽE D DO 16MM DO VRTŮ
Výztuž pro revizní žebřík vlepená do stávající nábřežní zdi, opatřená antikorozním nátěrem
Zahrnuje všechny práce a dodávku materiálů vč. dodání výztuže dl. do 1,4 m a DN 16 mm, rozměření a vrtání předepsaného vrtu dl. 0,3 m, se zalitím nesmrštivou maltou nebo tmely, tak aby splňovaly předepsanou funkci kotvení, odklizením vzniklého odpadu atd. Vše dle PD.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</si>
  <si>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</si>
  <si>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28999</t>
  </si>
  <si>
    <t>OPLÁŠTĚNÍ (ZPEVNĚNÍ) Z FÓLIE
HDPE folie v přechodové oblasti
zahrnuje všechny práce a dodávku materiálu vč.množství potřebného na přesahy ( není součástí MJ)
z příl.č.D.1.2.3</t>
  </si>
  <si>
    <t>2*0,9*10+2*1,25*7,55=36,875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</si>
  <si>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</si>
  <si>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Svislé konstrukce</t>
  </si>
  <si>
    <t>31717</t>
  </si>
  <si>
    <t>KOVOVÉ KONSTRUKCE PRO KOTVENÍ ŘÍMSY
dodávka a osazení kotevního prvku vč.dodatečných vrtů, zálivky atd.
6,0kg/ks</t>
  </si>
  <si>
    <t xml:space="preserve">KG        </t>
  </si>
  <si>
    <t>(2*13+19)*6=270,000 [A]</t>
  </si>
  <si>
    <t>Položka zahrnuje dodávku (výrobu) kotevního prvku předepsaného tvaru a jeho osazení do předepsané polohy včetně nezbytných prací (vrty, zálivky apod.)</t>
  </si>
  <si>
    <t>317326</t>
  </si>
  <si>
    <t>ŘÍMSY ZE ŽELEZOBETONU DO C40/50
Beton C35/45
komplet vč.bednění, povrchové úpravy, zřízení příčných pracovních spar, striáže na pravé římse
výplně, těsnění a tmelení spar a spojů, vč. případného řezání spar atd.
z příl.č. D.1.2.3 a D.1.2.5</t>
  </si>
  <si>
    <t>0,644*11,7+0,275*18=12,485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</si>
  <si>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</si>
  <si>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</si>
  <si>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
zahrnuje všechny práce a dodávku materiálu vč.svarů a opatření PKO
0,18t</t>
  </si>
  <si>
    <t>12,485*0,20=2,497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</si>
  <si>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</si>
  <si>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32719</t>
  </si>
  <si>
    <t>ZDI OPĚR, ZÁRUB, NÁBŘEŽ Z DÍLCŮ KAMENNÝCH
kompletní práce na zpětném vyzdění bočních křídel klenbové konstrukce ke konstrukci nového železobetonového mostu, včetně vyhotovení spáry tl. 20 mm vyplněné extrudovaným polystyrenem mezi kamennými kvádry a železobetonovou konstrukcí mostu,
odhad množství, skutečný rozsah bude odsouhlasen objednatelem</t>
  </si>
  <si>
    <t>11,7*0,5*0,55+18*0,5*0,55=8,168 [A]</t>
  </si>
  <si>
    <t>- dodání dílce požadovaného tvaru a vlastností, jeho skladování, doprava a osazení do 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dílci (úprava pohledových ploch, příp. rubových ploch, osazení měřících zařízení, zkoušení a měření dílců a pod.).</t>
  </si>
  <si>
    <t>333325</t>
  </si>
  <si>
    <t>MOSTNÍ OPĚRY A KŘÍDLA ZE ŽELEZOVÉHO BETONU DO C30/37
kompletní provedení vč.bednění, zřízení pracovních a dilatačních spar, výplně, těsnění a tmelení spar a spojů, zřízení případných prostupů vč.nátěrů proti zemní vlhkosti, letopočtu vlysem do betonu atd.
z příl.č. D.1.2.7</t>
  </si>
  <si>
    <t>stěny : (0,87+0,68)*1,0*8,65*1,05=14,078 [A]
křídla : (2,25+1,95)*0,55+(1,4+1,3)*0,3+5,11*1,4*0,55+4,89*1,3*0,55+(3,4+3,15)*0,3=12,516 [B]
a+b=26,594 [C]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</si>
  <si>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</si>
  <si>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</si>
  <si>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
komplet včetně svarů a PKO
0,16t/m3</t>
  </si>
  <si>
    <t>26,594*0,16=4,255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</si>
  <si>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</si>
  <si>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389325</t>
  </si>
  <si>
    <t>MOSTNÍ RÁMOVÉ KONSTRUKCE ZE ŽELEZOBETONU C30/37
komplet vč.bednění, skruže, zřízení pracovních a dilatačních spar, výplně, těsnění a tmelení spar a spojů, zřízení případných prostupů vč.nátěrů proti zemní vlhkosti, atd.
z příl.č.D.1.2.6</t>
  </si>
  <si>
    <t>4,1*9,3*1,05=40,037 [A]</t>
  </si>
  <si>
    <t>389365</t>
  </si>
  <si>
    <t>VÝZTUŽ MOSTNÍ RÁMOVÉ KONSTRUKCE Z OCELI 10505, B500B
zahrnuje všechny práce a dodávku materiálu vč.svarů a opatření PKO
0,18t</t>
  </si>
  <si>
    <t>40,037*0,18=7,207 [A]</t>
  </si>
  <si>
    <t>Vodorovné konstrukce</t>
  </si>
  <si>
    <t>451311</t>
  </si>
  <si>
    <t>PODKL A VÝPLŇ VRSTVY Z PROST BET DO C8/10
z příl.č.D.1.2.7</t>
  </si>
  <si>
    <t>podkladní beton pod opěrou: 1,4*8,75*0,15*2+(5,21+4,99)*0,85*0,15=4,976 [A]
podkladní beton pod drenáží za rubem opěry: 0,2*0,35*(7,7*2+5,11+4,7)=1,765 [B]
podkladní beton pod drenáží za rubem klenby: 0,3*0,3*2*9,7=1,746 [C]
podkladní beton pro vyrovnání nerovností na klenbě: 0,05*5*9,5*1,15=2,731 [D]
a+b+c+d=11,218 [E]</t>
  </si>
  <si>
    <t>451314</t>
  </si>
  <si>
    <t>PODKLADNÍ A VÝPLŇOVÉ VRSTVY Z PROSTÉHO BETONU C25/30
podkladní beton tl. 150 mm pod dlažbu z lom. kamene C25/30
z příl. D.1.2.3</t>
  </si>
  <si>
    <t xml:space="preserve"> (6,6+6,4+4,2+10,2)*1,25*0,15=5,138 [A]</t>
  </si>
  <si>
    <t>45152</t>
  </si>
  <si>
    <t>PODKLADNÍ A VÝPLŇOVÉ VRSTVY Z KAMENIVA DRCENÉHO
přechodová oblast zásyp - materiál vhodný do násypu, materiál zásypu rýhy pro odvodnění stavební jámy
z příl.č. D.1.2.4</t>
  </si>
  <si>
    <t>přechodová oblast mostu: (1,7+0,5)*7,55*1,15=19,102 [A]
výplň rýhy pro odvodnění stavební jámy: (0,3*0,3)*(25,2+24,2)=4,446 [B]
a+b=23,548 [C]</t>
  </si>
  <si>
    <t>položka zahrnuje dodávku předepsaného kameniva, mimostaveništní a vnitrostaveništní dopravu a jeho uložení
není-li v zadávací dokumentaci uvedeno jinak, jedná se o nakupovaný materiál</t>
  </si>
  <si>
    <t>45157</t>
  </si>
  <si>
    <t>PODKLADNÍ A VÝPLŇOVÉ VRSTVY Z KAMENIVA TĚŽENÉHO
štěrkopískový obsyp HDPE folie tl.150+150mm
z příl.č.D.1.2.3</t>
  </si>
  <si>
    <t xml:space="preserve">0,3*7,55*1,25*2*1,15=6,512 [A]
</t>
  </si>
  <si>
    <t>45860</t>
  </si>
  <si>
    <t>VÝPLŇ ZA OPĚRAMI A ZDMI Z MEZEROVITÉHO BETONU
přechodový klín, kompletní provedení
z příl.č.D1.2.3</t>
  </si>
  <si>
    <t>0,8*6,85*2=10,960 [A]</t>
  </si>
  <si>
    <t>položka zahrnuje:
- dodávku mezerovitého betonu předepsané kvality a zásyp se zhutněním včetně mimostaveništní a vnitrostaveništní dopravy</t>
  </si>
  <si>
    <t>465512</t>
  </si>
  <si>
    <t>DLAŽBY Z LOMOVÉHO KAMENE NA MC
tl. 200 mm
kompletní provedení dlažby vč. položení do bet.lože, spárování, těsnění, tmelení a 
vyplnění spar proti CHRL, 
včetně kamenných schodů a skluzů podél křídel mostu
z příl. D.1.2.2</t>
  </si>
  <si>
    <t xml:space="preserve"> (6,6+6,4+4,2+10,2)*1,25*0,20=6,850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</si>
  <si>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</si>
  <si>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Komunikace</t>
  </si>
  <si>
    <t>56334</t>
  </si>
  <si>
    <t>VOZOVKOVÉ VRSTVY ZE ŠTĚRKODRTI TL. DO 200MM
ŠDa fr.0/32, tl.200mm
z příl.č.C.2</t>
  </si>
  <si>
    <t xml:space="preserve">mimo most : 150*2*1,10=330,000 [A]
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</si>
  <si>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</si>
  <si>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56336</t>
  </si>
  <si>
    <t>VOZOVKOVÉ VRSTVY ZE ŠTĚRKODRTI TL. DO 300MM
sanace podloží, BUDE POUŽITO POUZE SE SOUHLASEM OBJEDNATELE
bude použito v případě nevyhovujícího Edef2
z příl.č.C.2</t>
  </si>
  <si>
    <t>mimo most : 21,244+36,15=57,394 [A]</t>
  </si>
  <si>
    <t>56963</t>
  </si>
  <si>
    <t>ZPEVNĚNÍ KRAJNIC Z RECYKLOVANÉHO MATERIÁLU TL DO 150MM
z asfaltového recyklátu
z příl.č.C.2</t>
  </si>
  <si>
    <t>66,0+11,1+11,2+22,4=110,700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</si>
  <si>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</si>
  <si>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572121</t>
  </si>
  <si>
    <t>INFILTRAČNÍ POSTŘIK ASFALTOVÝ DO 1,0KG/M2
1,0 kg/m2 PI SE</t>
  </si>
  <si>
    <t>mimo most : 178,0*1,1=195,800 [A]
v místě výměny krytu vozovky: 95=95,000 [B]
a+b=290,800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</si>
  <si>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</si>
  <si>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</si>
  <si>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
PS-EP ( C 60 BP 5) 0,25 kg/m2</t>
  </si>
  <si>
    <t>na mostě : 60*2=120,000 [A]
mimo most : 178*2=356,000 [B]
v místě výměny krytu vozovky: 95*2=190,000 [C]
a+b+c=666,000 [D]</t>
  </si>
  <si>
    <t>574B34</t>
  </si>
  <si>
    <t>ASFALTOVÝ BETON PRO OBRUSNÉ VRSTVY MODIFIK ACO 11+, 11S TL. 40MM
ACO 11+ PMB 25/55-65 tl.40mm
z příl.č.D.1.2.4</t>
  </si>
  <si>
    <t>na mostě : 60=60,000 [A]
mimo most : 178=178,000 [B]
v místě výměny krytu vozovky: 95=95,000 [C]
a+b+c=333,000 [D]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</si>
  <si>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</si>
  <si>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</si>
  <si>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
ACL 16+ PMB 25/55-65 tl.60mm</t>
  </si>
  <si>
    <t>574E46</t>
  </si>
  <si>
    <t>ASFALTOVÝ BETON PRO PODKLADNÍ VRSTVY ACP 16+, 16S TL. 50MM
ACP 16+ PMB 25/55-65 tl.50mm
vč.úpravy napojení, ukončení podél obrubníků, dilatačních zřízení, vpustí, šachet, atd.</t>
  </si>
  <si>
    <t>mimo most : 178=178,000 [A]
v místě výměny krytu vozovky: 95=95,000 [B]
a+b=273,000 [C]</t>
  </si>
  <si>
    <t>575C43</t>
  </si>
  <si>
    <t>LITÝ ASFALT MA IV (OCHRANA MOSTNÍ IZOLACE) 11 TL. 35MM
MA 11 IV, tl.35mm
vč.úpravy napojení</t>
  </si>
  <si>
    <t>na mostě : 60=60,000 [A]</t>
  </si>
  <si>
    <t>Úpravy povrchů, podlahy, výplně otvorů</t>
  </si>
  <si>
    <t>62663</t>
  </si>
  <si>
    <t>INJEKTÁŽ TRHLIN SILOVĚ SPOJUJÍCÍ
kompletní provedení injektáže trhlin v kamenné klenbě 
pouze předpoklad, skutečný rozsah bude stanoven na základě zjištěného stavu klenbové konstrukce v době realizace stavby a navržen v projektu RDS</t>
  </si>
  <si>
    <t>7,7*4=30,800 [A]</t>
  </si>
  <si>
    <t>položka zahrnuje:
dodávku veškerého materiálu potřebného pro předepsanou úpravu v předepsané kvalitě
vyčištění trhliny
provedení vlastní injektáže
potřebná lešení a podpěrné konstrukce</t>
  </si>
  <si>
    <t>62745</t>
  </si>
  <si>
    <t>SPÁROVÁNÍ STARÉHO ZDIVA CEMENTOVOU MALTOU
Kompletní přespárování spar stávající klenbové konstrukce, včetně všech pomocných prací i očištění stávajících kamenů klenby</t>
  </si>
  <si>
    <t>10*7,7+18*2=113,000 [A]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</si>
  <si>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</si>
  <si>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Přidružená stavební výroba</t>
  </si>
  <si>
    <t>711112</t>
  </si>
  <si>
    <t>IZOLACE BĚŽNÝCH KONSTRUKCÍ PROTI ZEMNÍ VLHKOSTI ASFALTOVÝMI PÁSY
NAIP
z příl.č.D.1.2.6</t>
  </si>
  <si>
    <t>rub NK : (1,51+1,29)*8,65*1,1=26,642 [A]
rub křídel : 2,25+1,95+5,11*1,4+4,89*1,3=17,711 [B]
horní povrch klenby: 5,0*9,3=46,500 [C]
líc prac. spáry křídel: 1,0*0,3*4=1,200 [D]
a+b+c+d=92,053 [E]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</si>
  <si>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</si>
  <si>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711432</t>
  </si>
  <si>
    <t>IZOLACE MOSTOVEK POD ŘÍMSOU ASFALTOVÝMI PÁSY
pod římsou na křídlech 
z příl.č.D.1.2.4, D.1.2.5 a D.1.2.7</t>
  </si>
  <si>
    <t xml:space="preserve">1,4*(1,8+1,9)+0,65*(5,1+4,9)=11,680 [A]
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</si>
  <si>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lepenku s hliníkovou vložkou, litý asfalt, asfaltový beton</t>
  </si>
  <si>
    <t>711442</t>
  </si>
  <si>
    <t>IZOLACE MOSTOVEK CELOPLOŠNÁ ASFALTOVÝMI PÁSY S PEČETÍCÍ VRSTVOU
z příl.č.D.1.2.3 a D.1.2.4, včetně přetažení na rub opěr</t>
  </si>
  <si>
    <t>(8,0+0,5*2)*9,3=83,700 [A]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</si>
  <si>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</si>
  <si>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711502</t>
  </si>
  <si>
    <t>OCHRANA IZOLACE NA POVRCHU ASFALTOVÝMI PÁSY
ochrana izolace pod římsou
z příl.č.D.1.2.7</t>
  </si>
  <si>
    <t>římsy : 1,4*0,8+0,65*8,0=6,320 [A]
křídla mostu: 1,4*(1,8+1,9)+0,65*(5,1+4,9)=11,680 [B]
a+b=18,000 [C]</t>
  </si>
  <si>
    <t>položka zahrnuje:
- dodání  předepsaného ochranného materiálu
- zřízení ochrany izolace</t>
  </si>
  <si>
    <t>711509</t>
  </si>
  <si>
    <t>OCHRANA IZOLACE NA POVRCHU TEXTILIÍ
rub opěr, křídel a klenby 600g/m2
z příl. D.1.2.4, D.1.2.5 a D.1.2.7</t>
  </si>
  <si>
    <t>rub NK : (1,51+1,29)*8,65*1,1=26,642 [A]
rub křídel : 2,25+1,95+5,11*1,4+4,89*1,3=17,711 [B]
horní povrch klenby: 5,0*9,3*2=93,000 [C]
líc prac. spáry křídel: 1,0*0,3*4=1,200 [D]
nad HDPE těsnící fólií za rubem klenby: 0,9*10*2=18,000 [E]
a+b+c+d+e=156,553 [F]</t>
  </si>
  <si>
    <t>78382</t>
  </si>
  <si>
    <t>NÁTĚRY BETON KONSTR TYP S2 (OS-B)
nátěr NK
z příl.č.D.1.2.4</t>
  </si>
  <si>
    <t>0,6*8,0*2=9,600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</si>
  <si>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</si>
  <si>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</si>
  <si>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
ochranný nátěr říms
z příl.č.02</t>
  </si>
  <si>
    <t>2,9*11,7+1,5*18=60,930 [A]</t>
  </si>
  <si>
    <t>Potrubí</t>
  </si>
  <si>
    <t>87533</t>
  </si>
  <si>
    <t>POTRUBÍ DREN Z TRUB PLAST DN DO 150MM
rubová drenáž DN150 a DN50
včetně vyústění na líc
z příl.č.D.1.2.4</t>
  </si>
  <si>
    <t>5,1+4,6+7,7*2+1,4*2+9,7*2=47,300 [A]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</si>
  <si>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</si>
  <si>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Ostatní konstrukce a práce</t>
  </si>
  <si>
    <t>9112A3</t>
  </si>
  <si>
    <t>ZÁBRADLÍ MOSTNÍ S VODOR MADLY - DEMONTÁŽ S PŘESUNEM
demontáž a odstranění stávajícícho zábradlí - vodorovných trubek
včetně odvozu na skládku, výzisk investorovi
z příl.č.D.1.0.2</t>
  </si>
  <si>
    <t>10,179*2=20,358 [A]</t>
  </si>
  <si>
    <t>položka zahrnuje:
- demontáž a odstranění zařízení
- jeho odvoz na předepsané místo</t>
  </si>
  <si>
    <t>9112B1</t>
  </si>
  <si>
    <t>ZÁBRADLÍ MOSTNÍ SE SVISLOU VÝPLNÍ - DODÁVKA A MONTÁŽ
na levé římse mostu, RAL 6017
z přílohy D.1.3</t>
  </si>
  <si>
    <t>11,7=11,700 [A]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</si>
  <si>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</si>
  <si>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9113C3</t>
  </si>
  <si>
    <t>SVODIDLO OCEL SILNIČ JEDNOSTR, ÚROVEŇ ZADRŽ H2 - DEMONTÁŽ S PŘESUNEM
odstranění stávajícího silničního svodidla
včetně odvozu na skládku, výzisk investorovi</t>
  </si>
  <si>
    <t>22,6+26,8=49,400 [A]</t>
  </si>
  <si>
    <t>9115C1</t>
  </si>
  <si>
    <t>SVODIDLO OCEL MOSTNÍ JEDNOSTR, ÚROVEŇ ZADRŽ H2 - DODÁVKA A MONTÁŽ
se svislou výplní, ukončení dle TP včetně napojení na stávající svodidla
svodidlo tvoří záchytný systém, jehož hlavní součástí bude svodnice - z plechu tl.4mm, průřez o výšce 350mm a šířce 94mm
včetně náběhu na koncích mostu s přechodem na silniční svodidlo</t>
  </si>
  <si>
    <t>27+54=81,000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</si>
  <si>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</si>
  <si>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9115C3</t>
  </si>
  <si>
    <t>SVODIDLO OCEL MOSTNÍ JEDNOSTR, ÚROVEŇ ZADRŽ H2 - DEMONTÁŽ S PŘESUNEM
odstranění stávajícího mostního svodidla
včetně odvozu na skládku - výzisk investorovi</t>
  </si>
  <si>
    <t>17,5=17,500 [A]</t>
  </si>
  <si>
    <t>91345</t>
  </si>
  <si>
    <t>NIVELAČNÍ ZNAČKY KOVOVÉ
nulté měření provézt během výstavby, výsledky předat SD</t>
  </si>
  <si>
    <t>položka zahrnuje:
- dodání a osazení nivelační značky včetně nutných zemních prací
- vnitrostaveništní a mimostaveništní dopravu</t>
  </si>
  <si>
    <t>914113</t>
  </si>
  <si>
    <t>DOPRAVNÍ ZNAČKY ZÁKLADNÍ VELIKOSTI OCELOVÉ NEREFLEXNÍ - DEMONTÁŽ
odstranění původního SDZ
včetně odvozu na skládku - výzisk investorovi
z příl.č.D.1.2.2</t>
  </si>
  <si>
    <t>Položka zahrnuje odstranění, demontáž a odklizení materiálu s odvozem na předepsané místo</t>
  </si>
  <si>
    <t>914A21</t>
  </si>
  <si>
    <t>EV ČÍSLO MOSTU OCEL S FÓLIÍ TŘ.1 DODÁVKA A MONTÁŽ
komplet</t>
  </si>
  <si>
    <t>položka zahrnuje:
- dodávku a montáž značek v požadovaném provedení</t>
  </si>
  <si>
    <t>915111</t>
  </si>
  <si>
    <t>VODOROVNÉ DOPRAVNÍ ZNAČENÍ BARVOU HLADKÉ - DODÁVKA A POKLÁDKA</t>
  </si>
  <si>
    <t>3*49*0,25*1,1=40,425 [A]</t>
  </si>
  <si>
    <t>položka zahrnuje:
- dodání a pokládku nátěrového materiálu (měří se pouze natíraná plocha)
- předznačení a reflexní úpravu</t>
  </si>
  <si>
    <t>917223</t>
  </si>
  <si>
    <t>SILNIČNÍ A CHODNÍKOVÉ OBRUBY Z BETONOVÝCH OBRUBNÍKŮ ŠÍŘ 100MM
do bet.lože, vč.bet.boční opěry
z příl.č.D.1.2.2</t>
  </si>
  <si>
    <t>2,7*2+6,5*1,25+6,4*1,25+1,51+9,2*1,25+8,8*1,25+1,25=46,785 [A]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</si>
  <si>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</si>
  <si>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</si>
  <si>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
zpevnění za římsami podél komunikace
z příl.č.D.1.2.2</t>
  </si>
  <si>
    <t>4*2=8,000 [A]</t>
  </si>
  <si>
    <t>919111</t>
  </si>
  <si>
    <t>ŘEZÁNÍ ASFALTOVÉHO KRYTU VOZOVEK TL DO 50MM
naříznutá spára nad rubem NK a mezi novou a starou vozovkou
z příl.č.D.1.2.2</t>
  </si>
  <si>
    <t>spára nad rubem NK: 7,6*2=15,200 [A]
naříznutí spáry mezi novou a starou vozovkou: 6,23+5,66=11,890 [B]
a+b=27,090 [C]</t>
  </si>
  <si>
    <t>položka zahrnuje řezání vozovkové vrstvy v předepsané tloušťce, včetně spotřeby vody</t>
  </si>
  <si>
    <t>919113</t>
  </si>
  <si>
    <t>ŘEZÁNÍ ASFALTOVÉHO KRYTU VOZOVEK TL DO 150MM
nařezání spáry před frézováním
včetně spotřeby vody
z příl.č.D.1.2.2</t>
  </si>
  <si>
    <t>6,23+5,66=11,890 [A]</t>
  </si>
  <si>
    <t>921920</t>
  </si>
  <si>
    <t>SILNIČNÍ PANELY ŠÍŘKY 1 M V PŘECHODU TĚLES
roznášecí panely pod dřevěné bednění</t>
  </si>
  <si>
    <t>1. Položka obsahuje:
 – dodání a pokládka panelů včetně lože
 – příplatky za ztížené podmínky vyskytující se při zřízení kolejových vah, např. za překážky na straně koleje apod.
2. Položka neobsahuje:
 – zemní práce
 – hutnění podloží
 – zřízení, pronájem a odstranění dopravního značení objízdné trasy
3. Způsob měření:
Měří se metr délkový.</t>
  </si>
  <si>
    <t>931326</t>
  </si>
  <si>
    <t>TĚSNĚNÍ DILATAČ SPAR ASF ZÁLIVKOU MODIFIK PRŮŘ DO 800MM2
z příl.č.D.1.2.2</t>
  </si>
  <si>
    <t>zatěsnění spáry mezi starou a novou vozovkou : 6,23+5,66=11,890 [A]
řezaná spára : 7,6*2=15,200 [B]
podél říms : 11,7+18=29,700 [C]
mezi obrubníkem a vozovkou : 4*2=8,000 [D]
a+b+c+d=64,790 [E]</t>
  </si>
  <si>
    <t>položka zahrnuje dodávku a osazení předepsaného materiálu, očištění ploch spáry před úpravou, očištění okolí spáry po úpravě
nezahrnuje těsnící profil</t>
  </si>
  <si>
    <t>93135</t>
  </si>
  <si>
    <t>TĚSNĚNÍ DILATAČ SPAR PRYŽ PÁSKOU NEBO KRUH PROFILEM
z příl.č.D.1.2.2</t>
  </si>
  <si>
    <t>podél říms : 11,7+18=29,700 [A]</t>
  </si>
  <si>
    <t>položka zahrnuje dodávku a osazení předepsaného materiálu, očištění ploch spáry před úpravou, očištění okolí spáry po úpravě</t>
  </si>
  <si>
    <t>935212</t>
  </si>
  <si>
    <t>PŘÍKOPOVÉ ŽLABY Z BETON TVÁRNIC ŠÍŘ DO 600MM DO BETONU TL 100MM
žlab umístěný na stávající nábřežní zeď, pro odvodnění mostu</t>
  </si>
  <si>
    <t>0,8+0,7=1,500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</si>
  <si>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</si>
  <si>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938443</t>
  </si>
  <si>
    <t>OČIŠTĚNÍ ZDIVA OTRYSKÁNÍM TLAKOVOU VODOU DO 1000 BARŮ
Očištění kamenné klenby od cementového torkretu a nečistot (předpoklad 70% plochy spodní strany klenby)</t>
  </si>
  <si>
    <t>10*7,7*0,7=53,900 [A]</t>
  </si>
  <si>
    <t>položka zahrnuje očištění předepsaným způsobem včetně odklizení vzniklého odpadu</t>
  </si>
  <si>
    <t>94818</t>
  </si>
  <si>
    <t>DOČASNÉ KONSTRUKCE DŘEVĚNÉ VČET ODSTRAN
Podepření klenbové konstrukce během výstavby nového mostu,
sloupky 0,2x0,2m á 0,75 m + dřevěná fošna tl. 50 mm šířky 0,3 m včetně zavětrování - pouze předpoklad, skutečné podepření bude stanoveno na základě zjištěného stavu klenbové konstrukce v době realizace stavby a navrženo v projektu RDS dle mostní prohlídky provedené před výstavbou - viz položka 02953</t>
  </si>
  <si>
    <t>0,2*0,2*2,7*14*1,25+0,3*0,05*10,5*1,25=2,087 [A]</t>
  </si>
  <si>
    <t>Položka zahrnuje dovoz, montáž, údržbu, opotřebení (nájemné), demontáž, konzervaci, odvoz.</t>
  </si>
  <si>
    <t>966131</t>
  </si>
  <si>
    <t>BOURÁNÍ KONSTRUKCÍ Z KAMENE NA MC S ODVOZEM DO 1KM
šetrnné bourání pravé kamenné římsy, a horní části klenbové konstrukce, kameny budou znovu využity pro dozděnní mezer mezi stávajícím mostem a novou konstrukcí</t>
  </si>
  <si>
    <t xml:space="preserve">horní část bočních zídek klenby : 0,58*0,2*11,25*1,35+0,58*0,5*17,5=6,837 [A]
pravá římsa mostu: 0,663*0,13*11,25=0,970 [B]
a+b=7,807 [C]
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</si>
  <si>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</si>
  <si>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966168</t>
  </si>
  <si>
    <t>BOURÁNÍ KONSTRUKCÍ ZE ŽELEZOBETONU S ODVOZEM DO 20KM
z příl.č.D.1.2.2 ( odhad)</t>
  </si>
  <si>
    <t>ŽB římsy : 0,8*0,3*17,5=4,200 [A]
ŽB sloupky zábradlí : 0,3*0,3*1,1*5=0,495 [B]
a+b=4,695 [C]</t>
  </si>
  <si>
    <t>96616B</t>
  </si>
  <si>
    <t>BOURÁNÍ KONSTRUKCÍ ZE ŽELEZOBETONU - DOPRAVA
příplatek za dopravu na skládku do Jindřichova Hradce (celkem 29 km)</t>
  </si>
  <si>
    <t>9*4,695*2,5=105,638 [A]</t>
  </si>
  <si>
    <t>97817</t>
  </si>
  <si>
    <t>ODSTRANĚNÍ MOSTNÍ IZOLACE
odhad - v případě existence, čerpání pouze se souhlasem objednatele</t>
  </si>
  <si>
    <t>8,9*5,0=44,500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</si>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</sst>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##\ ###\ ###\ ##0.00"/>
    <numFmt numFmtId="165" formatCode="###\ ###\ ###\ ##0.000"/>
  </numFmts>
  <fonts count="5" x14ac:knownFonts="1">
    <font>
      <sz val="10"/>
      <name val="Arial"/>
    </font>
    <font>
      <b/>
      <sz val="11"/>
      <name val="Arial"/>
    </font>
    <font>
      <sz val="11"/>
      <name val="Arial"/>
    </font>
    <font>
      <b/>
      <sz val="10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</cellStyleXfs>
  <cellXfs count="15">
    <xf numFmtId="0" fontId="0" fillId="0" borderId="0" xfId="0"/>
    <xf numFmtId="0" fontId="1" fillId="0" borderId="0" xfId="6" applyNumberFormat="1" applyFont="1" applyFill="1" applyBorder="1" applyAlignment="1" applyProtection="1">
      <alignment horizontal="center"/>
    </xf>
    <xf numFmtId="164" fontId="1" fillId="2" borderId="0" xfId="6" applyNumberFormat="1" applyFont="1" applyFill="1" applyBorder="1" applyAlignment="1" applyProtection="1"/>
    <xf numFmtId="0" fontId="1" fillId="2" borderId="0" xfId="6" applyNumberFormat="1" applyFont="1" applyFill="1" applyBorder="1" applyAlignment="1" applyProtection="1">
      <alignment horizontal="right"/>
    </xf>
    <xf numFmtId="0" fontId="2" fillId="0" borderId="1" xfId="6" applyNumberFormat="1" applyFont="1" applyFill="1" applyBorder="1" applyAlignment="1" applyProtection="1">
      <alignment horizontal="center" wrapText="1"/>
    </xf>
    <xf numFmtId="0" fontId="1" fillId="0" borderId="0" xfId="6" applyNumberFormat="1" applyFont="1" applyFill="1" applyBorder="1" applyAlignment="1" applyProtection="1"/>
    <xf numFmtId="0" fontId="0" fillId="0" borderId="1" xfId="6" applyNumberFormat="1" applyFont="1" applyFill="1" applyBorder="1" applyAlignment="1" applyProtection="1">
      <alignment wrapText="1"/>
    </xf>
    <xf numFmtId="0" fontId="3" fillId="0" borderId="0" xfId="6" applyNumberFormat="1" applyFont="1" applyFill="1" applyBorder="1" applyAlignment="1" applyProtection="1"/>
    <xf numFmtId="165" fontId="0" fillId="0" borderId="1" xfId="6" applyNumberFormat="1" applyFont="1" applyFill="1" applyBorder="1" applyAlignment="1" applyProtection="1"/>
    <xf numFmtId="0" fontId="3" fillId="0" borderId="2" xfId="6" applyNumberFormat="1" applyFont="1" applyFill="1" applyBorder="1" applyAlignment="1" applyProtection="1"/>
    <xf numFmtId="164" fontId="0" fillId="0" borderId="1" xfId="6" applyNumberFormat="1" applyFont="1" applyFill="1" applyBorder="1" applyAlignment="1" applyProtection="1"/>
    <xf numFmtId="164" fontId="0" fillId="0" borderId="1" xfId="6" applyNumberFormat="1" applyFont="1" applyBorder="1" applyProtection="1">
      <protection locked="0"/>
    </xf>
    <xf numFmtId="0" fontId="0" fillId="0" borderId="0" xfId="6" applyNumberFormat="1" applyFont="1" applyFill="1" applyBorder="1" applyAlignment="1" applyProtection="1">
      <alignment wrapText="1" shrinkToFit="1"/>
    </xf>
    <xf numFmtId="164" fontId="3" fillId="2" borderId="0" xfId="6" applyNumberFormat="1" applyFont="1" applyFill="1" applyBorder="1" applyAlignment="1" applyProtection="1"/>
    <xf numFmtId="0" fontId="2" fillId="0" borderId="1" xfId="6" applyNumberFormat="1" applyFont="1" applyFill="1" applyBorder="1" applyAlignment="1" applyProtection="1">
      <alignment horizontal="center" wrapText="1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workbookViewId="0">
      <pane ySplit="10" topLeftCell="A11" activePane="bottomLeft" state="frozen"/>
      <selection pane="bottomLeft" activeCell="C13" sqref="C13"/>
    </sheetView>
  </sheetViews>
  <sheetFormatPr defaultColWidth="9.140625" defaultRowHeight="12.75" customHeight="1" x14ac:dyDescent="0.2"/>
  <cols>
    <col min="1" max="1" width="20.7109375" customWidth="1"/>
    <col min="2" max="2" width="60.7109375" customWidth="1"/>
    <col min="3" max="5" width="24.7109375" customWidth="1"/>
  </cols>
  <sheetData>
    <row r="1" spans="1:8" ht="12.75" customHeight="1" x14ac:dyDescent="0.25">
      <c r="A1" s="5" t="s">
        <v>13</v>
      </c>
      <c r="B1" t="s">
        <v>14</v>
      </c>
    </row>
    <row r="3" spans="1:8" ht="12.75" customHeight="1" x14ac:dyDescent="0.25">
      <c r="B3" s="1" t="s">
        <v>0</v>
      </c>
    </row>
    <row r="5" spans="1:8" ht="12.75" customHeight="1" x14ac:dyDescent="0.25">
      <c r="B5" s="2" t="s">
        <v>1</v>
      </c>
    </row>
    <row r="6" spans="1:8" ht="12.75" customHeight="1" x14ac:dyDescent="0.2">
      <c r="B6" t="s">
        <v>2</v>
      </c>
      <c r="G6" t="s">
        <v>5</v>
      </c>
      <c r="H6">
        <v>21</v>
      </c>
    </row>
    <row r="7" spans="1:8" ht="12.75" customHeight="1" x14ac:dyDescent="0.25">
      <c r="B7" s="3" t="s">
        <v>3</v>
      </c>
      <c r="C7" s="2">
        <f>SUM(C11:C13)</f>
        <v>0</v>
      </c>
      <c r="G7" t="s">
        <v>6</v>
      </c>
      <c r="H7">
        <v>21</v>
      </c>
    </row>
    <row r="8" spans="1:8" ht="12.75" customHeight="1" x14ac:dyDescent="0.25">
      <c r="B8" s="3" t="s">
        <v>4</v>
      </c>
      <c r="C8" s="2">
        <f>SUM(E11:E13)</f>
        <v>0</v>
      </c>
      <c r="G8" t="s">
        <v>7</v>
      </c>
      <c r="H8">
        <v>21</v>
      </c>
    </row>
    <row r="10" spans="1:8" ht="12.75" customHeight="1" x14ac:dyDescent="0.2">
      <c r="A10" s="4" t="s">
        <v>8</v>
      </c>
      <c r="B10" s="4" t="s">
        <v>9</v>
      </c>
      <c r="C10" s="4" t="s">
        <v>10</v>
      </c>
      <c r="D10" s="4" t="s">
        <v>11</v>
      </c>
      <c r="E10" s="4" t="s">
        <v>12</v>
      </c>
    </row>
    <row r="11" spans="1:8" ht="12.75" customHeight="1" x14ac:dyDescent="0.2">
      <c r="A11" s="6" t="s">
        <v>21</v>
      </c>
      <c r="B11" s="6" t="s">
        <v>22</v>
      </c>
      <c r="C11" s="10">
        <f>'010'!I49</f>
        <v>0</v>
      </c>
      <c r="D11" s="10">
        <f>'010'!P49</f>
        <v>0</v>
      </c>
      <c r="E11" s="10">
        <f>C11+D11</f>
        <v>0</v>
      </c>
    </row>
    <row r="12" spans="1:8" ht="12.75" customHeight="1" x14ac:dyDescent="0.2">
      <c r="A12" s="6" t="s">
        <v>91</v>
      </c>
      <c r="B12" s="6" t="s">
        <v>92</v>
      </c>
      <c r="C12" s="10">
        <f>'SO 181'!I25</f>
        <v>0</v>
      </c>
      <c r="D12" s="10">
        <f>'SO 181'!P25</f>
        <v>0</v>
      </c>
      <c r="E12" s="10">
        <f>C12+D12</f>
        <v>0</v>
      </c>
    </row>
    <row r="13" spans="1:8" ht="12.75" customHeight="1" x14ac:dyDescent="0.2">
      <c r="A13" s="6" t="s">
        <v>96</v>
      </c>
      <c r="B13" s="6" t="s">
        <v>97</v>
      </c>
      <c r="C13" s="10">
        <f>'SO 201'!I314</f>
        <v>0</v>
      </c>
      <c r="D13" s="10">
        <f>'SO 201'!P314</f>
        <v>0</v>
      </c>
      <c r="E13" s="10">
        <f>C13+D13</f>
        <v>0</v>
      </c>
    </row>
  </sheetData>
  <sheetProtection formatColumns="0"/>
  <hyperlinks>
    <hyperlink ref="A11" location="#'010'!A1" tooltip="Odkaz na stranku objektu [010]" display="010"/>
    <hyperlink ref="A12" location="#'SO 181'!A1" tooltip="Odkaz na stranku objektu [SO 181]" display="SO 181"/>
    <hyperlink ref="A13" location="#'SO 201'!A1" tooltip="Odkaz na stranku objektu [SO 201]" display="SO 201"/>
  </hyperlinks>
  <pageMargins left="0.75" right="0.75" top="1" bottom="1" header="0.5" footer="0.5"/>
  <pageSetup paperSize="9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workbookViewId="0">
      <pane ySplit="10" topLeftCell="A35" activePane="bottomLeft" state="frozen"/>
      <selection pane="bottomLeft" activeCell="H12" sqref="H12:H36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5" t="s">
        <v>13</v>
      </c>
      <c r="C1" t="s">
        <v>14</v>
      </c>
    </row>
    <row r="2" spans="1:16" ht="12.75" customHeight="1" x14ac:dyDescent="0.25">
      <c r="C2" s="1" t="s">
        <v>15</v>
      </c>
    </row>
    <row r="4" spans="1:16" ht="12.75" customHeight="1" x14ac:dyDescent="0.25">
      <c r="A4" t="s">
        <v>16</v>
      </c>
      <c r="C4" s="5" t="s">
        <v>19</v>
      </c>
      <c r="D4" s="5"/>
      <c r="E4" s="5" t="s">
        <v>20</v>
      </c>
    </row>
    <row r="5" spans="1:16" ht="12.75" customHeight="1" x14ac:dyDescent="0.25">
      <c r="A5" t="s">
        <v>17</v>
      </c>
      <c r="C5" s="5" t="s">
        <v>21</v>
      </c>
      <c r="D5" s="5"/>
      <c r="E5" s="5" t="s">
        <v>22</v>
      </c>
    </row>
    <row r="6" spans="1:16" ht="12.75" customHeight="1" x14ac:dyDescent="0.25">
      <c r="A6" t="s">
        <v>18</v>
      </c>
      <c r="C6" s="5" t="s">
        <v>21</v>
      </c>
      <c r="D6" s="5"/>
      <c r="E6" s="5" t="s">
        <v>22</v>
      </c>
    </row>
    <row r="7" spans="1:16" ht="12.75" customHeight="1" x14ac:dyDescent="0.25">
      <c r="C7" s="5"/>
      <c r="D7" s="5"/>
      <c r="E7" s="5"/>
    </row>
    <row r="8" spans="1:16" ht="12.75" customHeight="1" x14ac:dyDescent="0.2">
      <c r="A8" s="14" t="s">
        <v>23</v>
      </c>
      <c r="B8" s="14" t="s">
        <v>25</v>
      </c>
      <c r="C8" s="14" t="s">
        <v>26</v>
      </c>
      <c r="D8" s="14" t="s">
        <v>27</v>
      </c>
      <c r="E8" s="14" t="s">
        <v>28</v>
      </c>
      <c r="F8" s="14" t="s">
        <v>29</v>
      </c>
      <c r="G8" s="14" t="s">
        <v>30</v>
      </c>
      <c r="H8" s="14" t="s">
        <v>31</v>
      </c>
      <c r="I8" s="14"/>
      <c r="O8" t="s">
        <v>34</v>
      </c>
      <c r="P8" t="s">
        <v>11</v>
      </c>
    </row>
    <row r="9" spans="1:16" ht="14.25" x14ac:dyDescent="0.2">
      <c r="A9" s="14"/>
      <c r="B9" s="14"/>
      <c r="C9" s="14"/>
      <c r="D9" s="14"/>
      <c r="E9" s="14"/>
      <c r="F9" s="14"/>
      <c r="G9" s="14"/>
      <c r="H9" s="4" t="s">
        <v>32</v>
      </c>
      <c r="I9" s="4" t="s">
        <v>33</v>
      </c>
      <c r="O9" t="s">
        <v>11</v>
      </c>
    </row>
    <row r="10" spans="1:16" ht="14.25" x14ac:dyDescent="0.2">
      <c r="A10" s="4" t="s">
        <v>24</v>
      </c>
      <c r="B10" s="4" t="s">
        <v>35</v>
      </c>
      <c r="C10" s="4" t="s">
        <v>36</v>
      </c>
      <c r="D10" s="4" t="s">
        <v>37</v>
      </c>
      <c r="E10" s="4" t="s">
        <v>38</v>
      </c>
      <c r="F10" s="4" t="s">
        <v>39</v>
      </c>
      <c r="G10" s="4" t="s">
        <v>40</v>
      </c>
      <c r="H10" s="4" t="s">
        <v>41</v>
      </c>
      <c r="I10" s="4" t="s">
        <v>42</v>
      </c>
    </row>
    <row r="11" spans="1:16" ht="12.75" customHeight="1" x14ac:dyDescent="0.2">
      <c r="A11" s="7"/>
      <c r="B11" s="7"/>
      <c r="C11" s="7" t="s">
        <v>44</v>
      </c>
      <c r="D11" s="7"/>
      <c r="E11" s="7" t="s">
        <v>43</v>
      </c>
      <c r="F11" s="7"/>
      <c r="G11" s="9"/>
      <c r="H11" s="7"/>
      <c r="I11" s="9"/>
    </row>
    <row r="12" spans="1:16" ht="25.5" x14ac:dyDescent="0.2">
      <c r="A12" s="6">
        <v>1</v>
      </c>
      <c r="B12" s="6" t="s">
        <v>45</v>
      </c>
      <c r="C12" s="6" t="s">
        <v>46</v>
      </c>
      <c r="D12" s="6" t="s">
        <v>47</v>
      </c>
      <c r="E12" s="6" t="s">
        <v>48</v>
      </c>
      <c r="F12" s="6" t="s">
        <v>49</v>
      </c>
      <c r="G12" s="8">
        <v>1</v>
      </c>
      <c r="H12" s="11"/>
      <c r="I12" s="10">
        <f>ROUND((H12*G12),2)</f>
        <v>0</v>
      </c>
      <c r="O12">
        <f>rekapitulace!H8</f>
        <v>21</v>
      </c>
      <c r="P12">
        <f>O12/100*I12</f>
        <v>0</v>
      </c>
    </row>
    <row r="13" spans="1:16" x14ac:dyDescent="0.2">
      <c r="E13" s="12" t="s">
        <v>50</v>
      </c>
    </row>
    <row r="14" spans="1:16" ht="38.25" x14ac:dyDescent="0.2">
      <c r="A14" s="6">
        <v>2</v>
      </c>
      <c r="B14" s="6" t="s">
        <v>45</v>
      </c>
      <c r="C14" s="6" t="s">
        <v>51</v>
      </c>
      <c r="D14" s="6" t="s">
        <v>47</v>
      </c>
      <c r="E14" s="6" t="s">
        <v>52</v>
      </c>
      <c r="F14" s="6" t="s">
        <v>49</v>
      </c>
      <c r="G14" s="8">
        <v>1</v>
      </c>
      <c r="H14" s="11"/>
      <c r="I14" s="10">
        <f>ROUND((H14*G14),2)</f>
        <v>0</v>
      </c>
      <c r="O14">
        <f>rekapitulace!H8</f>
        <v>21</v>
      </c>
      <c r="P14">
        <f>O14/100*I14</f>
        <v>0</v>
      </c>
    </row>
    <row r="15" spans="1:16" ht="38.25" x14ac:dyDescent="0.2">
      <c r="E15" s="12" t="s">
        <v>53</v>
      </c>
    </row>
    <row r="16" spans="1:16" ht="25.5" x14ac:dyDescent="0.2">
      <c r="A16" s="6">
        <v>3</v>
      </c>
      <c r="B16" s="6" t="s">
        <v>45</v>
      </c>
      <c r="C16" s="6" t="s">
        <v>54</v>
      </c>
      <c r="D16" s="6" t="s">
        <v>47</v>
      </c>
      <c r="E16" s="6" t="s">
        <v>55</v>
      </c>
      <c r="F16" s="6" t="s">
        <v>49</v>
      </c>
      <c r="G16" s="8">
        <v>1</v>
      </c>
      <c r="H16" s="11"/>
      <c r="I16" s="10">
        <f>ROUND((H16*G16),2)</f>
        <v>0</v>
      </c>
      <c r="O16">
        <f>rekapitulace!H8</f>
        <v>21</v>
      </c>
      <c r="P16">
        <f>O16/100*I16</f>
        <v>0</v>
      </c>
    </row>
    <row r="17" spans="1:16" x14ac:dyDescent="0.2">
      <c r="E17" s="12" t="s">
        <v>56</v>
      </c>
    </row>
    <row r="18" spans="1:16" ht="25.5" x14ac:dyDescent="0.2">
      <c r="A18" s="6">
        <v>4</v>
      </c>
      <c r="B18" s="6" t="s">
        <v>45</v>
      </c>
      <c r="C18" s="6" t="s">
        <v>57</v>
      </c>
      <c r="D18" s="6" t="s">
        <v>47</v>
      </c>
      <c r="E18" s="6" t="s">
        <v>58</v>
      </c>
      <c r="F18" s="6" t="s">
        <v>49</v>
      </c>
      <c r="G18" s="8">
        <v>1</v>
      </c>
      <c r="H18" s="11"/>
      <c r="I18" s="10">
        <f>ROUND((H18*G18),2)</f>
        <v>0</v>
      </c>
      <c r="O18">
        <f>rekapitulace!H8</f>
        <v>21</v>
      </c>
      <c r="P18">
        <f>O18/100*I18</f>
        <v>0</v>
      </c>
    </row>
    <row r="19" spans="1:16" x14ac:dyDescent="0.2">
      <c r="E19" s="12" t="s">
        <v>56</v>
      </c>
    </row>
    <row r="20" spans="1:16" ht="25.5" x14ac:dyDescent="0.2">
      <c r="A20" s="6">
        <v>5</v>
      </c>
      <c r="B20" s="6" t="s">
        <v>45</v>
      </c>
      <c r="C20" s="6" t="s">
        <v>59</v>
      </c>
      <c r="D20" s="6" t="s">
        <v>47</v>
      </c>
      <c r="E20" s="6" t="s">
        <v>60</v>
      </c>
      <c r="F20" s="6" t="s">
        <v>61</v>
      </c>
      <c r="G20" s="8">
        <v>1</v>
      </c>
      <c r="H20" s="11"/>
      <c r="I20" s="10">
        <f>ROUND((H20*G20),2)</f>
        <v>0</v>
      </c>
      <c r="O20">
        <f>rekapitulace!H8</f>
        <v>21</v>
      </c>
      <c r="P20">
        <f>O20/100*I20</f>
        <v>0</v>
      </c>
    </row>
    <row r="21" spans="1:16" x14ac:dyDescent="0.2">
      <c r="E21" s="12" t="s">
        <v>56</v>
      </c>
    </row>
    <row r="22" spans="1:16" ht="25.5" x14ac:dyDescent="0.2">
      <c r="A22" s="6">
        <v>6</v>
      </c>
      <c r="B22" s="6" t="s">
        <v>45</v>
      </c>
      <c r="C22" s="6" t="s">
        <v>62</v>
      </c>
      <c r="D22" s="6" t="s">
        <v>47</v>
      </c>
      <c r="E22" s="6" t="s">
        <v>63</v>
      </c>
      <c r="F22" s="6" t="s">
        <v>49</v>
      </c>
      <c r="G22" s="8">
        <v>1</v>
      </c>
      <c r="H22" s="11"/>
      <c r="I22" s="10">
        <f>ROUND((H22*G22),2)</f>
        <v>0</v>
      </c>
      <c r="O22">
        <f>rekapitulace!H8</f>
        <v>21</v>
      </c>
      <c r="P22">
        <f>O22/100*I22</f>
        <v>0</v>
      </c>
    </row>
    <row r="23" spans="1:16" x14ac:dyDescent="0.2">
      <c r="E23" s="12" t="s">
        <v>56</v>
      </c>
    </row>
    <row r="24" spans="1:16" ht="25.5" x14ac:dyDescent="0.2">
      <c r="A24" s="6">
        <v>7</v>
      </c>
      <c r="B24" s="6" t="s">
        <v>45</v>
      </c>
      <c r="C24" s="6" t="s">
        <v>64</v>
      </c>
      <c r="D24" s="6" t="s">
        <v>47</v>
      </c>
      <c r="E24" s="6" t="s">
        <v>65</v>
      </c>
      <c r="F24" s="6" t="s">
        <v>49</v>
      </c>
      <c r="G24" s="8">
        <v>1</v>
      </c>
      <c r="H24" s="11"/>
      <c r="I24" s="10">
        <f>ROUND((H24*G24),2)</f>
        <v>0</v>
      </c>
      <c r="O24">
        <f>rekapitulace!H8</f>
        <v>21</v>
      </c>
      <c r="P24">
        <f>O24/100*I24</f>
        <v>0</v>
      </c>
    </row>
    <row r="25" spans="1:16" x14ac:dyDescent="0.2">
      <c r="E25" s="12" t="s">
        <v>56</v>
      </c>
    </row>
    <row r="26" spans="1:16" ht="25.5" x14ac:dyDescent="0.2">
      <c r="A26" s="6">
        <v>8</v>
      </c>
      <c r="B26" s="6" t="s">
        <v>45</v>
      </c>
      <c r="C26" s="6" t="s">
        <v>66</v>
      </c>
      <c r="D26" s="6" t="s">
        <v>47</v>
      </c>
      <c r="E26" s="6" t="s">
        <v>67</v>
      </c>
      <c r="F26" s="6" t="s">
        <v>49</v>
      </c>
      <c r="G26" s="8">
        <v>1</v>
      </c>
      <c r="H26" s="11"/>
      <c r="I26" s="10">
        <f>ROUND((H26*G26),2)</f>
        <v>0</v>
      </c>
      <c r="O26">
        <f>rekapitulace!H8</f>
        <v>21</v>
      </c>
      <c r="P26">
        <f>O26/100*I26</f>
        <v>0</v>
      </c>
    </row>
    <row r="27" spans="1:16" ht="76.5" x14ac:dyDescent="0.2">
      <c r="E27" s="12" t="s">
        <v>68</v>
      </c>
    </row>
    <row r="28" spans="1:16" ht="38.25" x14ac:dyDescent="0.2">
      <c r="A28" s="6">
        <v>9</v>
      </c>
      <c r="B28" s="6" t="s">
        <v>45</v>
      </c>
      <c r="C28" s="6" t="s">
        <v>69</v>
      </c>
      <c r="D28" s="6" t="s">
        <v>47</v>
      </c>
      <c r="E28" s="6" t="s">
        <v>70</v>
      </c>
      <c r="F28" s="6" t="s">
        <v>61</v>
      </c>
      <c r="G28" s="8">
        <v>2</v>
      </c>
      <c r="H28" s="11"/>
      <c r="I28" s="10">
        <f>ROUND((H28*G28),2)</f>
        <v>0</v>
      </c>
      <c r="O28">
        <f>rekapitulace!H8</f>
        <v>21</v>
      </c>
      <c r="P28">
        <f>O28/100*I28</f>
        <v>0</v>
      </c>
    </row>
    <row r="29" spans="1:16" ht="51" x14ac:dyDescent="0.2">
      <c r="E29" s="12" t="s">
        <v>71</v>
      </c>
    </row>
    <row r="30" spans="1:16" ht="25.5" x14ac:dyDescent="0.2">
      <c r="A30" s="6">
        <v>10</v>
      </c>
      <c r="B30" s="6" t="s">
        <v>45</v>
      </c>
      <c r="C30" s="6" t="s">
        <v>72</v>
      </c>
      <c r="D30" s="6" t="s">
        <v>47</v>
      </c>
      <c r="E30" s="6" t="s">
        <v>73</v>
      </c>
      <c r="F30" s="6" t="s">
        <v>49</v>
      </c>
      <c r="G30" s="8">
        <v>1</v>
      </c>
      <c r="H30" s="11"/>
      <c r="I30" s="10">
        <f>ROUND((H30*G30),2)</f>
        <v>0</v>
      </c>
      <c r="O30">
        <f>rekapitulace!H6</f>
        <v>21</v>
      </c>
      <c r="P30">
        <f>O30/100*I30</f>
        <v>0</v>
      </c>
    </row>
    <row r="31" spans="1:16" x14ac:dyDescent="0.2">
      <c r="E31" s="12" t="s">
        <v>74</v>
      </c>
    </row>
    <row r="32" spans="1:16" ht="25.5" x14ac:dyDescent="0.2">
      <c r="A32" s="6">
        <v>11</v>
      </c>
      <c r="B32" s="6" t="s">
        <v>45</v>
      </c>
      <c r="C32" s="6" t="s">
        <v>75</v>
      </c>
      <c r="D32" s="6" t="s">
        <v>47</v>
      </c>
      <c r="E32" s="6" t="s">
        <v>76</v>
      </c>
      <c r="F32" s="6" t="s">
        <v>77</v>
      </c>
      <c r="G32" s="8">
        <v>6</v>
      </c>
      <c r="H32" s="11"/>
      <c r="I32" s="10">
        <f>ROUND((H32*G32),2)</f>
        <v>0</v>
      </c>
      <c r="O32">
        <f>rekapitulace!H8</f>
        <v>21</v>
      </c>
      <c r="P32">
        <f>O32/100*I32</f>
        <v>0</v>
      </c>
    </row>
    <row r="33" spans="1:16" x14ac:dyDescent="0.2">
      <c r="E33" s="12" t="s">
        <v>74</v>
      </c>
    </row>
    <row r="34" spans="1:16" ht="38.25" x14ac:dyDescent="0.2">
      <c r="A34" s="6">
        <v>12</v>
      </c>
      <c r="B34" s="6" t="s">
        <v>45</v>
      </c>
      <c r="C34" s="6" t="s">
        <v>78</v>
      </c>
      <c r="D34" s="6" t="s">
        <v>47</v>
      </c>
      <c r="E34" s="6" t="s">
        <v>79</v>
      </c>
      <c r="F34" s="6" t="s">
        <v>61</v>
      </c>
      <c r="G34" s="8">
        <v>1</v>
      </c>
      <c r="H34" s="11"/>
      <c r="I34" s="10">
        <f>ROUND((H34*G34),2)</f>
        <v>0</v>
      </c>
      <c r="O34">
        <f>rekapitulace!H8</f>
        <v>21</v>
      </c>
      <c r="P34">
        <f>O34/100*I34</f>
        <v>0</v>
      </c>
    </row>
    <row r="35" spans="1:16" ht="89.25" x14ac:dyDescent="0.2">
      <c r="E35" s="12" t="s">
        <v>80</v>
      </c>
    </row>
    <row r="36" spans="1:16" ht="25.5" x14ac:dyDescent="0.2">
      <c r="A36" s="6">
        <v>13</v>
      </c>
      <c r="B36" s="6" t="s">
        <v>45</v>
      </c>
      <c r="C36" s="6" t="s">
        <v>81</v>
      </c>
      <c r="D36" s="6" t="s">
        <v>47</v>
      </c>
      <c r="E36" s="6" t="s">
        <v>82</v>
      </c>
      <c r="F36" s="6" t="s">
        <v>49</v>
      </c>
      <c r="G36" s="8">
        <v>1</v>
      </c>
      <c r="H36" s="11"/>
      <c r="I36" s="10">
        <f>ROUND((H36*G36),2)</f>
        <v>0</v>
      </c>
      <c r="O36">
        <f>rekapitulace!H6</f>
        <v>21</v>
      </c>
      <c r="P36">
        <f>O36/100*I36</f>
        <v>0</v>
      </c>
    </row>
    <row r="37" spans="1:16" ht="25.5" x14ac:dyDescent="0.2">
      <c r="E37" s="12" t="s">
        <v>83</v>
      </c>
    </row>
    <row r="38" spans="1:16" ht="12.75" customHeight="1" x14ac:dyDescent="0.2">
      <c r="A38" s="13"/>
      <c r="B38" s="13"/>
      <c r="C38" s="13" t="s">
        <v>44</v>
      </c>
      <c r="D38" s="13"/>
      <c r="E38" s="13" t="s">
        <v>43</v>
      </c>
      <c r="F38" s="13"/>
      <c r="G38" s="13"/>
      <c r="H38" s="13"/>
      <c r="I38" s="13">
        <f>SUM(I12:I37)</f>
        <v>0</v>
      </c>
      <c r="P38">
        <f>ROUND(SUM(P12:P37),2)</f>
        <v>0</v>
      </c>
    </row>
    <row r="40" spans="1:16" ht="12.75" customHeight="1" x14ac:dyDescent="0.2">
      <c r="A40" s="13"/>
      <c r="B40" s="13"/>
      <c r="C40" s="13"/>
      <c r="D40" s="13"/>
      <c r="E40" s="13" t="s">
        <v>84</v>
      </c>
      <c r="F40" s="13"/>
      <c r="G40" s="13"/>
      <c r="H40" s="13"/>
      <c r="I40" s="13">
        <f>+I38</f>
        <v>0</v>
      </c>
      <c r="P40">
        <f>+P38</f>
        <v>0</v>
      </c>
    </row>
    <row r="42" spans="1:16" ht="12.75" customHeight="1" x14ac:dyDescent="0.2">
      <c r="A42" s="7" t="s">
        <v>85</v>
      </c>
      <c r="B42" s="7"/>
      <c r="C42" s="7"/>
      <c r="D42" s="7"/>
      <c r="E42" s="7"/>
      <c r="F42" s="7"/>
      <c r="G42" s="7"/>
      <c r="H42" s="7"/>
      <c r="I42" s="7"/>
    </row>
    <row r="43" spans="1:16" ht="12.75" customHeight="1" x14ac:dyDescent="0.2">
      <c r="A43" s="7"/>
      <c r="B43" s="7"/>
      <c r="C43" s="7"/>
      <c r="D43" s="7"/>
      <c r="E43" s="7" t="s">
        <v>86</v>
      </c>
      <c r="F43" s="7"/>
      <c r="G43" s="7"/>
      <c r="H43" s="7"/>
      <c r="I43" s="7"/>
    </row>
    <row r="44" spans="1:16" ht="12.75" customHeight="1" x14ac:dyDescent="0.2">
      <c r="A44" s="13"/>
      <c r="B44" s="13"/>
      <c r="C44" s="13"/>
      <c r="D44" s="13"/>
      <c r="E44" s="13" t="s">
        <v>87</v>
      </c>
      <c r="F44" s="13"/>
      <c r="G44" s="13"/>
      <c r="H44" s="13"/>
      <c r="I44" s="13">
        <v>0</v>
      </c>
      <c r="P44">
        <v>0</v>
      </c>
    </row>
    <row r="45" spans="1:16" ht="12.75" customHeight="1" x14ac:dyDescent="0.2">
      <c r="A45" s="13"/>
      <c r="B45" s="13"/>
      <c r="C45" s="13"/>
      <c r="D45" s="13"/>
      <c r="E45" s="13" t="s">
        <v>88</v>
      </c>
      <c r="F45" s="13"/>
      <c r="G45" s="13"/>
      <c r="H45" s="13"/>
      <c r="I45" s="13"/>
    </row>
    <row r="46" spans="1:16" ht="12.75" customHeight="1" x14ac:dyDescent="0.2">
      <c r="A46" s="13"/>
      <c r="B46" s="13"/>
      <c r="C46" s="13"/>
      <c r="D46" s="13"/>
      <c r="E46" s="13" t="s">
        <v>89</v>
      </c>
      <c r="F46" s="13"/>
      <c r="G46" s="13"/>
      <c r="H46" s="13"/>
      <c r="I46" s="13">
        <v>0</v>
      </c>
      <c r="P46">
        <v>0</v>
      </c>
    </row>
    <row r="47" spans="1:16" ht="12.75" customHeight="1" x14ac:dyDescent="0.2">
      <c r="A47" s="13"/>
      <c r="B47" s="13"/>
      <c r="C47" s="13"/>
      <c r="D47" s="13"/>
      <c r="E47" s="13" t="s">
        <v>90</v>
      </c>
      <c r="F47" s="13"/>
      <c r="G47" s="13"/>
      <c r="H47" s="13"/>
      <c r="I47" s="13">
        <f>I44+I46</f>
        <v>0</v>
      </c>
      <c r="P47">
        <f>P44+P46</f>
        <v>0</v>
      </c>
    </row>
    <row r="49" spans="1:16" ht="12.75" customHeight="1" x14ac:dyDescent="0.2">
      <c r="A49" s="13"/>
      <c r="B49" s="13"/>
      <c r="C49" s="13"/>
      <c r="D49" s="13"/>
      <c r="E49" s="13" t="s">
        <v>90</v>
      </c>
      <c r="F49" s="13"/>
      <c r="G49" s="13"/>
      <c r="H49" s="13"/>
      <c r="I49" s="13">
        <f>I40+I47</f>
        <v>0</v>
      </c>
      <c r="P49">
        <f>P40+P47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workbookViewId="0">
      <pane ySplit="10" topLeftCell="A11" activePane="bottomLeft" state="frozen"/>
      <selection pane="bottomLeft" activeCell="H12" sqref="H12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5" t="s">
        <v>13</v>
      </c>
      <c r="C1" t="s">
        <v>14</v>
      </c>
    </row>
    <row r="2" spans="1:16" ht="12.75" customHeight="1" x14ac:dyDescent="0.25">
      <c r="C2" s="1" t="s">
        <v>15</v>
      </c>
    </row>
    <row r="4" spans="1:16" ht="12.75" customHeight="1" x14ac:dyDescent="0.25">
      <c r="A4" t="s">
        <v>16</v>
      </c>
      <c r="C4" s="5" t="s">
        <v>19</v>
      </c>
      <c r="D4" s="5"/>
      <c r="E4" s="5" t="s">
        <v>20</v>
      </c>
    </row>
    <row r="5" spans="1:16" ht="12.75" customHeight="1" x14ac:dyDescent="0.25">
      <c r="A5" t="s">
        <v>17</v>
      </c>
      <c r="C5" s="5" t="s">
        <v>91</v>
      </c>
      <c r="D5" s="5"/>
      <c r="E5" s="5" t="s">
        <v>92</v>
      </c>
    </row>
    <row r="6" spans="1:16" ht="12.75" customHeight="1" x14ac:dyDescent="0.25">
      <c r="A6" t="s">
        <v>18</v>
      </c>
      <c r="C6" s="5" t="s">
        <v>91</v>
      </c>
      <c r="D6" s="5"/>
      <c r="E6" s="5" t="s">
        <v>92</v>
      </c>
    </row>
    <row r="7" spans="1:16" ht="12.75" customHeight="1" x14ac:dyDescent="0.25">
      <c r="C7" s="5"/>
      <c r="D7" s="5"/>
      <c r="E7" s="5"/>
    </row>
    <row r="8" spans="1:16" ht="12.75" customHeight="1" x14ac:dyDescent="0.2">
      <c r="A8" s="14" t="s">
        <v>23</v>
      </c>
      <c r="B8" s="14" t="s">
        <v>25</v>
      </c>
      <c r="C8" s="14" t="s">
        <v>26</v>
      </c>
      <c r="D8" s="14" t="s">
        <v>27</v>
      </c>
      <c r="E8" s="14" t="s">
        <v>28</v>
      </c>
      <c r="F8" s="14" t="s">
        <v>29</v>
      </c>
      <c r="G8" s="14" t="s">
        <v>30</v>
      </c>
      <c r="H8" s="14" t="s">
        <v>31</v>
      </c>
      <c r="I8" s="14"/>
      <c r="O8" t="s">
        <v>34</v>
      </c>
      <c r="P8" t="s">
        <v>11</v>
      </c>
    </row>
    <row r="9" spans="1:16" ht="14.25" x14ac:dyDescent="0.2">
      <c r="A9" s="14"/>
      <c r="B9" s="14"/>
      <c r="C9" s="14"/>
      <c r="D9" s="14"/>
      <c r="E9" s="14"/>
      <c r="F9" s="14"/>
      <c r="G9" s="14"/>
      <c r="H9" s="4" t="s">
        <v>32</v>
      </c>
      <c r="I9" s="4" t="s">
        <v>33</v>
      </c>
      <c r="O9" t="s">
        <v>11</v>
      </c>
    </row>
    <row r="10" spans="1:16" ht="14.25" x14ac:dyDescent="0.2">
      <c r="A10" s="4" t="s">
        <v>24</v>
      </c>
      <c r="B10" s="4" t="s">
        <v>35</v>
      </c>
      <c r="C10" s="4" t="s">
        <v>36</v>
      </c>
      <c r="D10" s="4" t="s">
        <v>37</v>
      </c>
      <c r="E10" s="4" t="s">
        <v>38</v>
      </c>
      <c r="F10" s="4" t="s">
        <v>39</v>
      </c>
      <c r="G10" s="4" t="s">
        <v>40</v>
      </c>
      <c r="H10" s="4" t="s">
        <v>41</v>
      </c>
      <c r="I10" s="4" t="s">
        <v>42</v>
      </c>
    </row>
    <row r="11" spans="1:16" ht="12.75" customHeight="1" x14ac:dyDescent="0.2">
      <c r="A11" s="7"/>
      <c r="B11" s="7"/>
      <c r="C11" s="7" t="s">
        <v>44</v>
      </c>
      <c r="D11" s="7"/>
      <c r="E11" s="7" t="s">
        <v>43</v>
      </c>
      <c r="F11" s="7"/>
      <c r="G11" s="9"/>
      <c r="H11" s="7"/>
      <c r="I11" s="9"/>
    </row>
    <row r="12" spans="1:16" ht="51" x14ac:dyDescent="0.2">
      <c r="A12" s="6">
        <v>1</v>
      </c>
      <c r="B12" s="6" t="s">
        <v>45</v>
      </c>
      <c r="C12" s="6" t="s">
        <v>93</v>
      </c>
      <c r="D12" s="6" t="s">
        <v>47</v>
      </c>
      <c r="E12" s="6" t="s">
        <v>94</v>
      </c>
      <c r="F12" s="6" t="s">
        <v>49</v>
      </c>
      <c r="G12" s="8">
        <v>1</v>
      </c>
      <c r="H12" s="11"/>
      <c r="I12" s="10">
        <f>ROUND((H12*G12),2)</f>
        <v>0</v>
      </c>
      <c r="O12">
        <f>rekapitulace!H8</f>
        <v>21</v>
      </c>
      <c r="P12">
        <f>O12/100*I12</f>
        <v>0</v>
      </c>
    </row>
    <row r="13" spans="1:16" x14ac:dyDescent="0.2">
      <c r="E13" s="12" t="s">
        <v>95</v>
      </c>
    </row>
    <row r="14" spans="1:16" ht="12.75" customHeight="1" x14ac:dyDescent="0.2">
      <c r="A14" s="13"/>
      <c r="B14" s="13"/>
      <c r="C14" s="13" t="s">
        <v>44</v>
      </c>
      <c r="D14" s="13"/>
      <c r="E14" s="13" t="s">
        <v>43</v>
      </c>
      <c r="F14" s="13"/>
      <c r="G14" s="13"/>
      <c r="H14" s="13"/>
      <c r="I14" s="13">
        <f>SUM(I12:I13)</f>
        <v>0</v>
      </c>
      <c r="P14">
        <f>ROUND(SUM(P12:P13),2)</f>
        <v>0</v>
      </c>
    </row>
    <row r="16" spans="1:16" ht="12.75" customHeight="1" x14ac:dyDescent="0.2">
      <c r="A16" s="13"/>
      <c r="B16" s="13"/>
      <c r="C16" s="13"/>
      <c r="D16" s="13"/>
      <c r="E16" s="13" t="s">
        <v>84</v>
      </c>
      <c r="F16" s="13"/>
      <c r="G16" s="13"/>
      <c r="H16" s="13"/>
      <c r="I16" s="13">
        <f>+I14</f>
        <v>0</v>
      </c>
      <c r="P16">
        <f>+P14</f>
        <v>0</v>
      </c>
    </row>
    <row r="18" spans="1:16" ht="12.75" customHeight="1" x14ac:dyDescent="0.2">
      <c r="A18" s="7" t="s">
        <v>85</v>
      </c>
      <c r="B18" s="7"/>
      <c r="C18" s="7"/>
      <c r="D18" s="7"/>
      <c r="E18" s="7"/>
      <c r="F18" s="7"/>
      <c r="G18" s="7"/>
      <c r="H18" s="7"/>
      <c r="I18" s="7"/>
    </row>
    <row r="19" spans="1:16" ht="12.75" customHeight="1" x14ac:dyDescent="0.2">
      <c r="A19" s="7"/>
      <c r="B19" s="7"/>
      <c r="C19" s="7"/>
      <c r="D19" s="7"/>
      <c r="E19" s="7" t="s">
        <v>86</v>
      </c>
      <c r="F19" s="7"/>
      <c r="G19" s="7"/>
      <c r="H19" s="7"/>
      <c r="I19" s="7"/>
    </row>
    <row r="20" spans="1:16" ht="12.75" customHeight="1" x14ac:dyDescent="0.2">
      <c r="A20" s="13"/>
      <c r="B20" s="13"/>
      <c r="C20" s="13"/>
      <c r="D20" s="13"/>
      <c r="E20" s="13" t="s">
        <v>87</v>
      </c>
      <c r="F20" s="13"/>
      <c r="G20" s="13"/>
      <c r="H20" s="13"/>
      <c r="I20" s="13">
        <v>0</v>
      </c>
      <c r="P20">
        <v>0</v>
      </c>
    </row>
    <row r="21" spans="1:16" ht="12.75" customHeight="1" x14ac:dyDescent="0.2">
      <c r="A21" s="13"/>
      <c r="B21" s="13"/>
      <c r="C21" s="13"/>
      <c r="D21" s="13"/>
      <c r="E21" s="13" t="s">
        <v>88</v>
      </c>
      <c r="F21" s="13"/>
      <c r="G21" s="13"/>
      <c r="H21" s="13"/>
      <c r="I21" s="13"/>
    </row>
    <row r="22" spans="1:16" ht="12.75" customHeight="1" x14ac:dyDescent="0.2">
      <c r="A22" s="13"/>
      <c r="B22" s="13"/>
      <c r="C22" s="13"/>
      <c r="D22" s="13"/>
      <c r="E22" s="13" t="s">
        <v>89</v>
      </c>
      <c r="F22" s="13"/>
      <c r="G22" s="13"/>
      <c r="H22" s="13"/>
      <c r="I22" s="13">
        <v>0</v>
      </c>
      <c r="P22">
        <v>0</v>
      </c>
    </row>
    <row r="23" spans="1:16" ht="12.75" customHeight="1" x14ac:dyDescent="0.2">
      <c r="A23" s="13"/>
      <c r="B23" s="13"/>
      <c r="C23" s="13"/>
      <c r="D23" s="13"/>
      <c r="E23" s="13" t="s">
        <v>90</v>
      </c>
      <c r="F23" s="13"/>
      <c r="G23" s="13"/>
      <c r="H23" s="13"/>
      <c r="I23" s="13">
        <f>I20+I22</f>
        <v>0</v>
      </c>
      <c r="P23">
        <f>P20+P22</f>
        <v>0</v>
      </c>
    </row>
    <row r="25" spans="1:16" ht="12.75" customHeight="1" x14ac:dyDescent="0.2">
      <c r="A25" s="13"/>
      <c r="B25" s="13"/>
      <c r="C25" s="13"/>
      <c r="D25" s="13"/>
      <c r="E25" s="13" t="s">
        <v>90</v>
      </c>
      <c r="F25" s="13"/>
      <c r="G25" s="13"/>
      <c r="H25" s="13"/>
      <c r="I25" s="13">
        <f>I16+I23</f>
        <v>0</v>
      </c>
      <c r="P25">
        <f>P16+P23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4"/>
  <sheetViews>
    <sheetView tabSelected="1" workbookViewId="0">
      <pane ySplit="10" topLeftCell="A296" activePane="bottomLeft" state="frozen"/>
      <selection pane="bottomLeft" activeCell="H211" sqref="H211:H303"/>
    </sheetView>
  </sheetViews>
  <sheetFormatPr defaultColWidth="9.140625" defaultRowHeight="12.75" customHeight="1" x14ac:dyDescent="0.2"/>
  <cols>
    <col min="1" max="1" width="6.7109375" customWidth="1"/>
    <col min="2" max="2" width="20.7109375" customWidth="1"/>
    <col min="3" max="3" width="15.7109375" customWidth="1"/>
    <col min="4" max="4" width="12.7109375" customWidth="1"/>
    <col min="5" max="5" width="75.7109375" customWidth="1"/>
    <col min="6" max="6" width="9.7109375" customWidth="1"/>
    <col min="7" max="7" width="12.7109375" customWidth="1"/>
    <col min="8" max="9" width="14.7109375" customWidth="1"/>
    <col min="15" max="16" width="9.140625" hidden="1" customWidth="1"/>
  </cols>
  <sheetData>
    <row r="1" spans="1:16" ht="12.75" customHeight="1" x14ac:dyDescent="0.25">
      <c r="A1" s="5" t="s">
        <v>13</v>
      </c>
      <c r="C1" t="s">
        <v>14</v>
      </c>
    </row>
    <row r="2" spans="1:16" ht="12.75" customHeight="1" x14ac:dyDescent="0.25">
      <c r="C2" s="1" t="s">
        <v>15</v>
      </c>
    </row>
    <row r="4" spans="1:16" ht="12.75" customHeight="1" x14ac:dyDescent="0.25">
      <c r="A4" t="s">
        <v>16</v>
      </c>
      <c r="C4" s="5" t="s">
        <v>19</v>
      </c>
      <c r="D4" s="5"/>
      <c r="E4" s="5" t="s">
        <v>20</v>
      </c>
    </row>
    <row r="5" spans="1:16" ht="12.75" customHeight="1" x14ac:dyDescent="0.25">
      <c r="A5" t="s">
        <v>17</v>
      </c>
      <c r="C5" s="5" t="s">
        <v>96</v>
      </c>
      <c r="D5" s="5"/>
      <c r="E5" s="5" t="s">
        <v>97</v>
      </c>
    </row>
    <row r="6" spans="1:16" ht="12.75" customHeight="1" x14ac:dyDescent="0.25">
      <c r="A6" t="s">
        <v>18</v>
      </c>
      <c r="C6" s="5" t="s">
        <v>96</v>
      </c>
      <c r="D6" s="5"/>
      <c r="E6" s="5" t="s">
        <v>97</v>
      </c>
    </row>
    <row r="7" spans="1:16" ht="12.75" customHeight="1" x14ac:dyDescent="0.25">
      <c r="C7" s="5"/>
      <c r="D7" s="5"/>
      <c r="E7" s="5"/>
    </row>
    <row r="8" spans="1:16" ht="12.75" customHeight="1" x14ac:dyDescent="0.2">
      <c r="A8" s="14" t="s">
        <v>23</v>
      </c>
      <c r="B8" s="14" t="s">
        <v>25</v>
      </c>
      <c r="C8" s="14" t="s">
        <v>26</v>
      </c>
      <c r="D8" s="14" t="s">
        <v>27</v>
      </c>
      <c r="E8" s="14" t="s">
        <v>28</v>
      </c>
      <c r="F8" s="14" t="s">
        <v>29</v>
      </c>
      <c r="G8" s="14" t="s">
        <v>30</v>
      </c>
      <c r="H8" s="14" t="s">
        <v>31</v>
      </c>
      <c r="I8" s="14"/>
      <c r="O8" t="s">
        <v>34</v>
      </c>
      <c r="P8" t="s">
        <v>11</v>
      </c>
    </row>
    <row r="9" spans="1:16" ht="14.25" x14ac:dyDescent="0.2">
      <c r="A9" s="14"/>
      <c r="B9" s="14"/>
      <c r="C9" s="14"/>
      <c r="D9" s="14"/>
      <c r="E9" s="14"/>
      <c r="F9" s="14"/>
      <c r="G9" s="14"/>
      <c r="H9" s="4" t="s">
        <v>32</v>
      </c>
      <c r="I9" s="4" t="s">
        <v>33</v>
      </c>
      <c r="O9" t="s">
        <v>11</v>
      </c>
    </row>
    <row r="10" spans="1:16" ht="14.25" x14ac:dyDescent="0.2">
      <c r="A10" s="4" t="s">
        <v>24</v>
      </c>
      <c r="B10" s="4" t="s">
        <v>35</v>
      </c>
      <c r="C10" s="4" t="s">
        <v>36</v>
      </c>
      <c r="D10" s="4" t="s">
        <v>37</v>
      </c>
      <c r="E10" s="4" t="s">
        <v>38</v>
      </c>
      <c r="F10" s="4" t="s">
        <v>39</v>
      </c>
      <c r="G10" s="4" t="s">
        <v>40</v>
      </c>
      <c r="H10" s="4" t="s">
        <v>41</v>
      </c>
      <c r="I10" s="4" t="s">
        <v>42</v>
      </c>
    </row>
    <row r="11" spans="1:16" ht="12.75" customHeight="1" x14ac:dyDescent="0.2">
      <c r="A11" s="7"/>
      <c r="B11" s="7"/>
      <c r="C11" s="7" t="s">
        <v>44</v>
      </c>
      <c r="D11" s="7"/>
      <c r="E11" s="7" t="s">
        <v>43</v>
      </c>
      <c r="F11" s="7"/>
      <c r="G11" s="9"/>
      <c r="H11" s="7"/>
      <c r="I11" s="9"/>
    </row>
    <row r="12" spans="1:16" ht="38.25" x14ac:dyDescent="0.2">
      <c r="A12" s="6">
        <v>1</v>
      </c>
      <c r="B12" s="6" t="s">
        <v>45</v>
      </c>
      <c r="C12" s="6" t="s">
        <v>98</v>
      </c>
      <c r="D12" s="6" t="s">
        <v>47</v>
      </c>
      <c r="E12" s="6" t="s">
        <v>99</v>
      </c>
      <c r="F12" s="6" t="s">
        <v>100</v>
      </c>
      <c r="G12" s="8">
        <v>11.738</v>
      </c>
      <c r="H12" s="11"/>
      <c r="I12" s="10">
        <f>ROUND((H12*G12),2)</f>
        <v>0</v>
      </c>
      <c r="O12">
        <f>rekapitulace!H8</f>
        <v>21</v>
      </c>
      <c r="P12">
        <f>O12/100*I12</f>
        <v>0</v>
      </c>
    </row>
    <row r="13" spans="1:16" x14ac:dyDescent="0.2">
      <c r="E13" s="12" t="s">
        <v>101</v>
      </c>
    </row>
    <row r="14" spans="1:16" ht="25.5" x14ac:dyDescent="0.2">
      <c r="E14" s="12" t="s">
        <v>102</v>
      </c>
    </row>
    <row r="15" spans="1:16" ht="25.5" x14ac:dyDescent="0.2">
      <c r="A15" s="6">
        <v>2</v>
      </c>
      <c r="B15" s="6" t="s">
        <v>45</v>
      </c>
      <c r="C15" s="6" t="s">
        <v>103</v>
      </c>
      <c r="D15" s="6" t="s">
        <v>47</v>
      </c>
      <c r="E15" s="6" t="s">
        <v>104</v>
      </c>
      <c r="F15" s="6" t="s">
        <v>100</v>
      </c>
      <c r="G15" s="8">
        <v>338.738</v>
      </c>
      <c r="H15" s="11"/>
      <c r="I15" s="10">
        <f>ROUND((H15*G15),2)</f>
        <v>0</v>
      </c>
      <c r="O15">
        <f>rekapitulace!H8</f>
        <v>21</v>
      </c>
      <c r="P15">
        <f>O15/100*I15</f>
        <v>0</v>
      </c>
    </row>
    <row r="16" spans="1:16" ht="76.5" x14ac:dyDescent="0.2">
      <c r="E16" s="12" t="s">
        <v>105</v>
      </c>
    </row>
    <row r="17" spans="1:16" ht="25.5" x14ac:dyDescent="0.2">
      <c r="E17" s="12" t="s">
        <v>102</v>
      </c>
    </row>
    <row r="18" spans="1:16" ht="38.25" x14ac:dyDescent="0.2">
      <c r="A18" s="6">
        <v>3</v>
      </c>
      <c r="B18" s="6" t="s">
        <v>106</v>
      </c>
      <c r="C18" s="6" t="s">
        <v>107</v>
      </c>
      <c r="D18" s="6" t="s">
        <v>47</v>
      </c>
      <c r="E18" s="6" t="s">
        <v>108</v>
      </c>
      <c r="F18" s="6" t="s">
        <v>100</v>
      </c>
      <c r="G18" s="8">
        <v>32.713999999999999</v>
      </c>
      <c r="H18" s="11"/>
      <c r="I18" s="10">
        <f>ROUND((H18*G18),2)</f>
        <v>0</v>
      </c>
      <c r="O18">
        <f>rekapitulace!H8</f>
        <v>21</v>
      </c>
      <c r="P18">
        <f>O18/100*I18</f>
        <v>0</v>
      </c>
    </row>
    <row r="19" spans="1:16" x14ac:dyDescent="0.2">
      <c r="E19" s="12" t="s">
        <v>109</v>
      </c>
    </row>
    <row r="20" spans="1:16" ht="25.5" x14ac:dyDescent="0.2">
      <c r="E20" s="12" t="s">
        <v>102</v>
      </c>
    </row>
    <row r="21" spans="1:16" ht="38.25" x14ac:dyDescent="0.2">
      <c r="A21" s="6">
        <v>4</v>
      </c>
      <c r="B21" s="6" t="s">
        <v>45</v>
      </c>
      <c r="C21" s="6" t="s">
        <v>110</v>
      </c>
      <c r="D21" s="6" t="s">
        <v>47</v>
      </c>
      <c r="E21" s="6" t="s">
        <v>111</v>
      </c>
      <c r="F21" s="6" t="s">
        <v>100</v>
      </c>
      <c r="G21" s="8">
        <v>0.49</v>
      </c>
      <c r="H21" s="11"/>
      <c r="I21" s="10">
        <f>ROUND((H21*G21),2)</f>
        <v>0</v>
      </c>
      <c r="O21">
        <f>rekapitulace!H8</f>
        <v>21</v>
      </c>
      <c r="P21">
        <f>O21/100*I21</f>
        <v>0</v>
      </c>
    </row>
    <row r="22" spans="1:16" x14ac:dyDescent="0.2">
      <c r="E22" s="12" t="s">
        <v>112</v>
      </c>
    </row>
    <row r="23" spans="1:16" ht="25.5" x14ac:dyDescent="0.2">
      <c r="E23" s="12" t="s">
        <v>102</v>
      </c>
    </row>
    <row r="24" spans="1:16" ht="12.75" customHeight="1" x14ac:dyDescent="0.2">
      <c r="A24" s="13"/>
      <c r="B24" s="13"/>
      <c r="C24" s="13" t="s">
        <v>44</v>
      </c>
      <c r="D24" s="13"/>
      <c r="E24" s="13" t="s">
        <v>43</v>
      </c>
      <c r="F24" s="13"/>
      <c r="G24" s="13"/>
      <c r="H24" s="13"/>
      <c r="I24" s="13">
        <f>SUM(I12:I23)</f>
        <v>0</v>
      </c>
      <c r="P24">
        <f>ROUND(SUM(P12:P23),2)</f>
        <v>0</v>
      </c>
    </row>
    <row r="26" spans="1:16" ht="12.75" customHeight="1" x14ac:dyDescent="0.2">
      <c r="A26" s="7"/>
      <c r="B26" s="7"/>
      <c r="C26" s="7" t="s">
        <v>24</v>
      </c>
      <c r="D26" s="7"/>
      <c r="E26" s="7" t="s">
        <v>113</v>
      </c>
      <c r="F26" s="7"/>
      <c r="G26" s="9"/>
      <c r="H26" s="7"/>
      <c r="I26" s="9"/>
    </row>
    <row r="27" spans="1:16" x14ac:dyDescent="0.2">
      <c r="A27" s="6">
        <v>5</v>
      </c>
      <c r="B27" s="6" t="s">
        <v>45</v>
      </c>
      <c r="C27" s="6" t="s">
        <v>114</v>
      </c>
      <c r="D27" s="6" t="s">
        <v>47</v>
      </c>
      <c r="E27" s="6" t="s">
        <v>115</v>
      </c>
      <c r="F27" s="6" t="s">
        <v>116</v>
      </c>
      <c r="G27" s="8">
        <v>10</v>
      </c>
      <c r="H27" s="11"/>
      <c r="I27" s="10">
        <f>ROUND((H27*G27),2)</f>
        <v>0</v>
      </c>
      <c r="O27">
        <f>rekapitulace!H6</f>
        <v>21</v>
      </c>
      <c r="P27">
        <f>O27/100*I27</f>
        <v>0</v>
      </c>
    </row>
    <row r="28" spans="1:16" ht="38.25" x14ac:dyDescent="0.2">
      <c r="E28" s="12" t="s">
        <v>117</v>
      </c>
    </row>
    <row r="29" spans="1:16" ht="51" x14ac:dyDescent="0.2">
      <c r="A29" s="6">
        <v>6</v>
      </c>
      <c r="B29" s="6" t="s">
        <v>45</v>
      </c>
      <c r="C29" s="6" t="s">
        <v>118</v>
      </c>
      <c r="D29" s="6" t="s">
        <v>47</v>
      </c>
      <c r="E29" s="6" t="s">
        <v>119</v>
      </c>
      <c r="F29" s="6" t="s">
        <v>120</v>
      </c>
      <c r="G29" s="8">
        <v>102.459</v>
      </c>
      <c r="H29" s="11"/>
      <c r="I29" s="10">
        <f>ROUND((H29*G29),2)</f>
        <v>0</v>
      </c>
      <c r="O29">
        <f>rekapitulace!H6</f>
        <v>21</v>
      </c>
      <c r="P29">
        <f>O29/100*I29</f>
        <v>0</v>
      </c>
    </row>
    <row r="30" spans="1:16" ht="51" x14ac:dyDescent="0.2">
      <c r="E30" s="12" t="s">
        <v>121</v>
      </c>
    </row>
    <row r="31" spans="1:16" ht="63.75" x14ac:dyDescent="0.2">
      <c r="E31" s="12" t="s">
        <v>122</v>
      </c>
    </row>
    <row r="32" spans="1:16" ht="51" x14ac:dyDescent="0.2">
      <c r="A32" s="6">
        <v>7</v>
      </c>
      <c r="B32" s="6" t="s">
        <v>45</v>
      </c>
      <c r="C32" s="6" t="s">
        <v>123</v>
      </c>
      <c r="D32" s="6" t="s">
        <v>47</v>
      </c>
      <c r="E32" s="6" t="s">
        <v>124</v>
      </c>
      <c r="F32" s="6" t="s">
        <v>120</v>
      </c>
      <c r="G32" s="8">
        <v>5.5410000000000004</v>
      </c>
      <c r="H32" s="11"/>
      <c r="I32" s="10">
        <f>ROUND((H32*G32),2)</f>
        <v>0</v>
      </c>
      <c r="O32">
        <f>rekapitulace!H8</f>
        <v>21</v>
      </c>
      <c r="P32">
        <f>O32/100*I32</f>
        <v>0</v>
      </c>
    </row>
    <row r="33" spans="1:16" ht="63.75" x14ac:dyDescent="0.2">
      <c r="E33" s="12" t="s">
        <v>125</v>
      </c>
    </row>
    <row r="34" spans="1:16" ht="63.75" x14ac:dyDescent="0.2">
      <c r="E34" s="12" t="s">
        <v>122</v>
      </c>
    </row>
    <row r="35" spans="1:16" ht="38.25" x14ac:dyDescent="0.2">
      <c r="A35" s="6">
        <v>8</v>
      </c>
      <c r="B35" s="6" t="s">
        <v>45</v>
      </c>
      <c r="C35" s="6" t="s">
        <v>126</v>
      </c>
      <c r="D35" s="6" t="s">
        <v>47</v>
      </c>
      <c r="E35" s="6" t="s">
        <v>127</v>
      </c>
      <c r="F35" s="6" t="s">
        <v>128</v>
      </c>
      <c r="G35" s="8">
        <v>99.738</v>
      </c>
      <c r="H35" s="11"/>
      <c r="I35" s="10">
        <f>ROUND((H35*G35),2)</f>
        <v>0</v>
      </c>
      <c r="O35">
        <f>rekapitulace!H6</f>
        <v>21</v>
      </c>
      <c r="P35">
        <f>O35/100*I35</f>
        <v>0</v>
      </c>
    </row>
    <row r="36" spans="1:16" x14ac:dyDescent="0.2">
      <c r="E36" s="12" t="s">
        <v>129</v>
      </c>
    </row>
    <row r="37" spans="1:16" ht="25.5" x14ac:dyDescent="0.2">
      <c r="E37" s="12" t="s">
        <v>130</v>
      </c>
    </row>
    <row r="38" spans="1:16" ht="51" x14ac:dyDescent="0.2">
      <c r="A38" s="6">
        <v>9</v>
      </c>
      <c r="B38" s="6" t="s">
        <v>45</v>
      </c>
      <c r="C38" s="6" t="s">
        <v>131</v>
      </c>
      <c r="D38" s="6" t="s">
        <v>47</v>
      </c>
      <c r="E38" s="6" t="s">
        <v>132</v>
      </c>
      <c r="F38" s="6" t="s">
        <v>120</v>
      </c>
      <c r="G38" s="8">
        <v>11.07</v>
      </c>
      <c r="H38" s="11"/>
      <c r="I38" s="10">
        <f>ROUND((H38*G38),2)</f>
        <v>0</v>
      </c>
      <c r="O38">
        <f>rekapitulace!H8</f>
        <v>21</v>
      </c>
      <c r="P38">
        <f>O38/100*I38</f>
        <v>0</v>
      </c>
    </row>
    <row r="39" spans="1:16" x14ac:dyDescent="0.2">
      <c r="E39" s="12" t="s">
        <v>133</v>
      </c>
    </row>
    <row r="40" spans="1:16" ht="63.75" x14ac:dyDescent="0.2">
      <c r="E40" s="12" t="s">
        <v>122</v>
      </c>
    </row>
    <row r="41" spans="1:16" ht="51" x14ac:dyDescent="0.2">
      <c r="A41" s="6">
        <v>10</v>
      </c>
      <c r="B41" s="6" t="s">
        <v>45</v>
      </c>
      <c r="C41" s="6" t="s">
        <v>134</v>
      </c>
      <c r="D41" s="6" t="s">
        <v>47</v>
      </c>
      <c r="E41" s="6" t="s">
        <v>135</v>
      </c>
      <c r="F41" s="6" t="s">
        <v>120</v>
      </c>
      <c r="G41" s="8">
        <v>38.860999999999997</v>
      </c>
      <c r="H41" s="11"/>
      <c r="I41" s="10">
        <f>ROUND((H41*G41),2)</f>
        <v>0</v>
      </c>
      <c r="O41">
        <f>rekapitulace!H8</f>
        <v>21</v>
      </c>
      <c r="P41">
        <f>O41/100*I41</f>
        <v>0</v>
      </c>
    </row>
    <row r="42" spans="1:16" x14ac:dyDescent="0.2">
      <c r="E42" s="12" t="s">
        <v>136</v>
      </c>
    </row>
    <row r="43" spans="1:16" ht="63.75" x14ac:dyDescent="0.2">
      <c r="E43" s="12" t="s">
        <v>122</v>
      </c>
    </row>
    <row r="44" spans="1:16" ht="25.5" x14ac:dyDescent="0.2">
      <c r="A44" s="6">
        <v>11</v>
      </c>
      <c r="B44" s="6" t="s">
        <v>45</v>
      </c>
      <c r="C44" s="6" t="s">
        <v>137</v>
      </c>
      <c r="D44" s="6" t="s">
        <v>47</v>
      </c>
      <c r="E44" s="6" t="s">
        <v>138</v>
      </c>
      <c r="F44" s="6" t="s">
        <v>128</v>
      </c>
      <c r="G44" s="8">
        <v>341.97699999999998</v>
      </c>
      <c r="H44" s="11"/>
      <c r="I44" s="10">
        <f>ROUND((H44*G44),2)</f>
        <v>0</v>
      </c>
      <c r="O44">
        <f>rekapitulace!H6</f>
        <v>21</v>
      </c>
      <c r="P44">
        <f>O44/100*I44</f>
        <v>0</v>
      </c>
    </row>
    <row r="45" spans="1:16" x14ac:dyDescent="0.2">
      <c r="E45" s="12" t="s">
        <v>139</v>
      </c>
    </row>
    <row r="46" spans="1:16" ht="25.5" x14ac:dyDescent="0.2">
      <c r="E46" s="12" t="s">
        <v>130</v>
      </c>
    </row>
    <row r="47" spans="1:16" x14ac:dyDescent="0.2">
      <c r="A47" s="6">
        <v>12</v>
      </c>
      <c r="B47" s="6" t="s">
        <v>45</v>
      </c>
      <c r="C47" s="6" t="s">
        <v>140</v>
      </c>
      <c r="D47" s="6" t="s">
        <v>47</v>
      </c>
      <c r="E47" s="6" t="s">
        <v>141</v>
      </c>
      <c r="F47" s="6" t="s">
        <v>77</v>
      </c>
      <c r="G47" s="8">
        <v>40</v>
      </c>
      <c r="H47" s="11"/>
      <c r="I47" s="10">
        <f>ROUND((H47*G47),2)</f>
        <v>0</v>
      </c>
      <c r="O47">
        <f>rekapitulace!H6</f>
        <v>21</v>
      </c>
      <c r="P47">
        <f>O47/100*I47</f>
        <v>0</v>
      </c>
    </row>
    <row r="48" spans="1:16" ht="38.25" x14ac:dyDescent="0.2">
      <c r="E48" s="12" t="s">
        <v>142</v>
      </c>
    </row>
    <row r="49" spans="1:16" ht="25.5" x14ac:dyDescent="0.2">
      <c r="A49" s="6">
        <v>13</v>
      </c>
      <c r="B49" s="6" t="s">
        <v>45</v>
      </c>
      <c r="C49" s="6" t="s">
        <v>143</v>
      </c>
      <c r="D49" s="6" t="s">
        <v>47</v>
      </c>
      <c r="E49" s="6" t="s">
        <v>144</v>
      </c>
      <c r="F49" s="6" t="s">
        <v>145</v>
      </c>
      <c r="G49" s="8">
        <v>20</v>
      </c>
      <c r="H49" s="11"/>
      <c r="I49" s="10">
        <f>ROUND((H49*G49),2)</f>
        <v>0</v>
      </c>
      <c r="O49">
        <f>rekapitulace!H8</f>
        <v>21</v>
      </c>
      <c r="P49">
        <f>O49/100*I49</f>
        <v>0</v>
      </c>
    </row>
    <row r="50" spans="1:16" x14ac:dyDescent="0.2">
      <c r="E50" s="12" t="s">
        <v>146</v>
      </c>
    </row>
    <row r="51" spans="1:16" ht="38.25" x14ac:dyDescent="0.2">
      <c r="E51" s="12" t="s">
        <v>147</v>
      </c>
    </row>
    <row r="52" spans="1:16" ht="38.25" x14ac:dyDescent="0.2">
      <c r="A52" s="6">
        <v>14</v>
      </c>
      <c r="B52" s="6" t="s">
        <v>45</v>
      </c>
      <c r="C52" s="6" t="s">
        <v>148</v>
      </c>
      <c r="D52" s="6" t="s">
        <v>47</v>
      </c>
      <c r="E52" s="6" t="s">
        <v>149</v>
      </c>
      <c r="F52" s="6" t="s">
        <v>120</v>
      </c>
      <c r="G52" s="8">
        <v>13.8</v>
      </c>
      <c r="H52" s="11"/>
      <c r="I52" s="10">
        <f>ROUND((H52*G52),2)</f>
        <v>0</v>
      </c>
      <c r="O52">
        <f>rekapitulace!H8</f>
        <v>21</v>
      </c>
      <c r="P52">
        <f>O52/100*I52</f>
        <v>0</v>
      </c>
    </row>
    <row r="53" spans="1:16" x14ac:dyDescent="0.2">
      <c r="E53" s="12" t="s">
        <v>150</v>
      </c>
    </row>
    <row r="54" spans="1:16" ht="25.5" x14ac:dyDescent="0.2">
      <c r="E54" s="12" t="s">
        <v>151</v>
      </c>
    </row>
    <row r="55" spans="1:16" ht="25.5" x14ac:dyDescent="0.2">
      <c r="A55" s="6">
        <v>15</v>
      </c>
      <c r="B55" s="6" t="s">
        <v>45</v>
      </c>
      <c r="C55" s="6" t="s">
        <v>152</v>
      </c>
      <c r="D55" s="6" t="s">
        <v>47</v>
      </c>
      <c r="E55" s="6" t="s">
        <v>153</v>
      </c>
      <c r="F55" s="6" t="s">
        <v>120</v>
      </c>
      <c r="G55" s="8">
        <v>6</v>
      </c>
      <c r="H55" s="11"/>
      <c r="I55" s="10">
        <f>ROUND((H55*G55),2)</f>
        <v>0</v>
      </c>
      <c r="O55">
        <f>rekapitulace!H8</f>
        <v>21</v>
      </c>
      <c r="P55">
        <f>O55/100*I55</f>
        <v>0</v>
      </c>
    </row>
    <row r="56" spans="1:16" ht="25.5" x14ac:dyDescent="0.2">
      <c r="E56" s="12" t="s">
        <v>154</v>
      </c>
    </row>
    <row r="57" spans="1:16" ht="369.75" x14ac:dyDescent="0.2">
      <c r="E57" s="12" t="s">
        <v>155</v>
      </c>
    </row>
    <row r="58" spans="1:16" ht="38.25" x14ac:dyDescent="0.2">
      <c r="A58" s="6">
        <v>16</v>
      </c>
      <c r="B58" s="6" t="s">
        <v>45</v>
      </c>
      <c r="C58" s="6" t="s">
        <v>156</v>
      </c>
      <c r="D58" s="6" t="s">
        <v>47</v>
      </c>
      <c r="E58" s="6" t="s">
        <v>157</v>
      </c>
      <c r="F58" s="6" t="s">
        <v>120</v>
      </c>
      <c r="G58" s="8">
        <v>161.59299999999999</v>
      </c>
      <c r="H58" s="11"/>
      <c r="I58" s="10">
        <f>ROUND((H58*G58),2)</f>
        <v>0</v>
      </c>
      <c r="O58">
        <f>rekapitulace!H8</f>
        <v>21</v>
      </c>
      <c r="P58">
        <f>O58/100*I58</f>
        <v>0</v>
      </c>
    </row>
    <row r="59" spans="1:16" ht="76.5" x14ac:dyDescent="0.2">
      <c r="E59" s="12" t="s">
        <v>158</v>
      </c>
    </row>
    <row r="60" spans="1:16" ht="369.75" x14ac:dyDescent="0.2">
      <c r="E60" s="12" t="s">
        <v>155</v>
      </c>
    </row>
    <row r="61" spans="1:16" ht="51" x14ac:dyDescent="0.2">
      <c r="A61" s="6">
        <v>17</v>
      </c>
      <c r="B61" s="6" t="s">
        <v>106</v>
      </c>
      <c r="C61" s="6" t="s">
        <v>159</v>
      </c>
      <c r="D61" s="6" t="s">
        <v>47</v>
      </c>
      <c r="E61" s="6" t="s">
        <v>160</v>
      </c>
      <c r="F61" s="6" t="s">
        <v>120</v>
      </c>
      <c r="G61" s="8">
        <v>17.218</v>
      </c>
      <c r="H61" s="11"/>
      <c r="I61" s="10">
        <f>ROUND((H61*G61),2)</f>
        <v>0</v>
      </c>
      <c r="O61">
        <f>rekapitulace!H8</f>
        <v>21</v>
      </c>
      <c r="P61">
        <f>O61/100*I61</f>
        <v>0</v>
      </c>
    </row>
    <row r="62" spans="1:16" x14ac:dyDescent="0.2">
      <c r="E62" s="12" t="s">
        <v>161</v>
      </c>
    </row>
    <row r="63" spans="1:16" x14ac:dyDescent="0.2">
      <c r="E63" s="12" t="s">
        <v>47</v>
      </c>
    </row>
    <row r="64" spans="1:16" ht="25.5" x14ac:dyDescent="0.2">
      <c r="A64" s="6">
        <v>18</v>
      </c>
      <c r="B64" s="6" t="s">
        <v>45</v>
      </c>
      <c r="C64" s="6" t="s">
        <v>162</v>
      </c>
      <c r="D64" s="6" t="s">
        <v>47</v>
      </c>
      <c r="E64" s="6" t="s">
        <v>163</v>
      </c>
      <c r="F64" s="6" t="s">
        <v>164</v>
      </c>
      <c r="G64" s="8">
        <v>1615.93</v>
      </c>
      <c r="H64" s="11"/>
      <c r="I64" s="10">
        <f>ROUND((H64*G64),2)</f>
        <v>0</v>
      </c>
      <c r="O64">
        <f>rekapitulace!H6</f>
        <v>21</v>
      </c>
      <c r="P64">
        <f>O64/100*I64</f>
        <v>0</v>
      </c>
    </row>
    <row r="65" spans="1:16" x14ac:dyDescent="0.2">
      <c r="E65" s="12" t="s">
        <v>165</v>
      </c>
    </row>
    <row r="66" spans="1:16" ht="25.5" x14ac:dyDescent="0.2">
      <c r="E66" s="12" t="s">
        <v>166</v>
      </c>
    </row>
    <row r="67" spans="1:16" ht="38.25" x14ac:dyDescent="0.2">
      <c r="A67" s="6">
        <v>19</v>
      </c>
      <c r="B67" s="6" t="s">
        <v>45</v>
      </c>
      <c r="C67" s="6" t="s">
        <v>167</v>
      </c>
      <c r="D67" s="6" t="s">
        <v>47</v>
      </c>
      <c r="E67" s="6" t="s">
        <v>168</v>
      </c>
      <c r="F67" s="6" t="s">
        <v>120</v>
      </c>
      <c r="G67" s="8">
        <v>139.32900000000001</v>
      </c>
      <c r="H67" s="11"/>
      <c r="I67" s="10">
        <f>ROUND((H67*G67),2)</f>
        <v>0</v>
      </c>
      <c r="O67">
        <f>rekapitulace!H8</f>
        <v>21</v>
      </c>
      <c r="P67">
        <f>O67/100*I67</f>
        <v>0</v>
      </c>
    </row>
    <row r="68" spans="1:16" ht="89.25" x14ac:dyDescent="0.2">
      <c r="E68" s="12" t="s">
        <v>169</v>
      </c>
    </row>
    <row r="69" spans="1:16" ht="306" x14ac:dyDescent="0.2">
      <c r="E69" s="12" t="s">
        <v>170</v>
      </c>
    </row>
    <row r="70" spans="1:16" ht="38.25" x14ac:dyDescent="0.2">
      <c r="A70" s="6">
        <v>20</v>
      </c>
      <c r="B70" s="6" t="s">
        <v>45</v>
      </c>
      <c r="C70" s="6" t="s">
        <v>171</v>
      </c>
      <c r="D70" s="6" t="s">
        <v>47</v>
      </c>
      <c r="E70" s="6" t="s">
        <v>172</v>
      </c>
      <c r="F70" s="6" t="s">
        <v>120</v>
      </c>
      <c r="G70" s="8">
        <v>102.459</v>
      </c>
      <c r="H70" s="11"/>
      <c r="I70" s="10">
        <f>ROUND((H70*G70),2)</f>
        <v>0</v>
      </c>
      <c r="O70">
        <f>rekapitulace!H6</f>
        <v>21</v>
      </c>
      <c r="P70">
        <f>O70/100*I70</f>
        <v>0</v>
      </c>
    </row>
    <row r="71" spans="1:16" ht="51" x14ac:dyDescent="0.2">
      <c r="E71" s="12" t="s">
        <v>121</v>
      </c>
    </row>
    <row r="72" spans="1:16" ht="267.75" x14ac:dyDescent="0.2">
      <c r="E72" s="12" t="s">
        <v>173</v>
      </c>
    </row>
    <row r="73" spans="1:16" ht="38.25" x14ac:dyDescent="0.2">
      <c r="A73" s="6">
        <v>21</v>
      </c>
      <c r="B73" s="6" t="s">
        <v>45</v>
      </c>
      <c r="C73" s="6" t="s">
        <v>174</v>
      </c>
      <c r="D73" s="6" t="s">
        <v>47</v>
      </c>
      <c r="E73" s="6" t="s">
        <v>175</v>
      </c>
      <c r="F73" s="6" t="s">
        <v>120</v>
      </c>
      <c r="G73" s="8">
        <v>17.218</v>
      </c>
      <c r="H73" s="11"/>
      <c r="I73" s="10">
        <f>ROUND((H73*G73),2)</f>
        <v>0</v>
      </c>
      <c r="O73">
        <f>rekapitulace!H8</f>
        <v>21</v>
      </c>
      <c r="P73">
        <f>O73/100*I73</f>
        <v>0</v>
      </c>
    </row>
    <row r="74" spans="1:16" ht="191.25" x14ac:dyDescent="0.2">
      <c r="E74" s="12" t="s">
        <v>176</v>
      </c>
    </row>
    <row r="75" spans="1:16" ht="25.5" x14ac:dyDescent="0.2">
      <c r="A75" s="6">
        <v>22</v>
      </c>
      <c r="B75" s="6" t="s">
        <v>45</v>
      </c>
      <c r="C75" s="6" t="s">
        <v>177</v>
      </c>
      <c r="D75" s="6" t="s">
        <v>47</v>
      </c>
      <c r="E75" s="6" t="s">
        <v>178</v>
      </c>
      <c r="F75" s="6" t="s">
        <v>120</v>
      </c>
      <c r="G75" s="8">
        <v>29.41</v>
      </c>
      <c r="H75" s="11"/>
      <c r="I75" s="10">
        <f>ROUND((H75*G75),2)</f>
        <v>0</v>
      </c>
      <c r="O75">
        <f>rekapitulace!H6</f>
        <v>21</v>
      </c>
      <c r="P75">
        <f>O75/100*I75</f>
        <v>0</v>
      </c>
    </row>
    <row r="76" spans="1:16" x14ac:dyDescent="0.2">
      <c r="E76" s="12" t="s">
        <v>179</v>
      </c>
    </row>
    <row r="77" spans="1:16" ht="255" x14ac:dyDescent="0.2">
      <c r="E77" s="12" t="s">
        <v>180</v>
      </c>
    </row>
    <row r="78" spans="1:16" ht="38.25" x14ac:dyDescent="0.2">
      <c r="A78" s="6">
        <v>23</v>
      </c>
      <c r="B78" s="6" t="s">
        <v>45</v>
      </c>
      <c r="C78" s="6" t="s">
        <v>181</v>
      </c>
      <c r="D78" s="6" t="s">
        <v>47</v>
      </c>
      <c r="E78" s="6" t="s">
        <v>182</v>
      </c>
      <c r="F78" s="6" t="s">
        <v>120</v>
      </c>
      <c r="G78" s="8">
        <v>6</v>
      </c>
      <c r="H78" s="11"/>
      <c r="I78" s="10">
        <f>ROUND((H78*G78),2)</f>
        <v>0</v>
      </c>
      <c r="O78">
        <f>rekapitulace!H8</f>
        <v>21</v>
      </c>
      <c r="P78">
        <f>O78/100*I78</f>
        <v>0</v>
      </c>
    </row>
    <row r="79" spans="1:16" x14ac:dyDescent="0.2">
      <c r="E79" s="12" t="s">
        <v>183</v>
      </c>
    </row>
    <row r="80" spans="1:16" ht="267.75" x14ac:dyDescent="0.2">
      <c r="E80" s="12" t="s">
        <v>173</v>
      </c>
    </row>
    <row r="81" spans="1:16" ht="38.25" x14ac:dyDescent="0.2">
      <c r="A81" s="6">
        <v>24</v>
      </c>
      <c r="B81" s="6" t="s">
        <v>45</v>
      </c>
      <c r="C81" s="6" t="s">
        <v>184</v>
      </c>
      <c r="D81" s="6" t="s">
        <v>47</v>
      </c>
      <c r="E81" s="6" t="s">
        <v>185</v>
      </c>
      <c r="F81" s="6" t="s">
        <v>116</v>
      </c>
      <c r="G81" s="8">
        <v>195.8</v>
      </c>
      <c r="H81" s="11"/>
      <c r="I81" s="10">
        <f>ROUND((H81*G81),2)</f>
        <v>0</v>
      </c>
      <c r="O81">
        <f>rekapitulace!H8</f>
        <v>21</v>
      </c>
      <c r="P81">
        <f>O81/100*I81</f>
        <v>0</v>
      </c>
    </row>
    <row r="82" spans="1:16" x14ac:dyDescent="0.2">
      <c r="E82" s="12" t="s">
        <v>186</v>
      </c>
    </row>
    <row r="83" spans="1:16" ht="25.5" x14ac:dyDescent="0.2">
      <c r="E83" s="12" t="s">
        <v>187</v>
      </c>
    </row>
    <row r="84" spans="1:16" ht="51" x14ac:dyDescent="0.2">
      <c r="A84" s="6">
        <v>25</v>
      </c>
      <c r="B84" s="6" t="s">
        <v>45</v>
      </c>
      <c r="C84" s="6" t="s">
        <v>184</v>
      </c>
      <c r="D84" s="6" t="s">
        <v>24</v>
      </c>
      <c r="E84" s="6" t="s">
        <v>188</v>
      </c>
      <c r="F84" s="6" t="s">
        <v>116</v>
      </c>
      <c r="G84" s="8">
        <v>57.393999999999998</v>
      </c>
      <c r="H84" s="11"/>
      <c r="I84" s="10">
        <f>ROUND((H84*G84),2)</f>
        <v>0</v>
      </c>
      <c r="O84">
        <f>rekapitulace!H6</f>
        <v>21</v>
      </c>
      <c r="P84">
        <f>O84/100*I84</f>
        <v>0</v>
      </c>
    </row>
    <row r="85" spans="1:16" x14ac:dyDescent="0.2">
      <c r="E85" s="12" t="s">
        <v>189</v>
      </c>
    </row>
    <row r="86" spans="1:16" ht="25.5" x14ac:dyDescent="0.2">
      <c r="E86" s="12" t="s">
        <v>187</v>
      </c>
    </row>
    <row r="87" spans="1:16" ht="51" x14ac:dyDescent="0.2">
      <c r="A87" s="6">
        <v>26</v>
      </c>
      <c r="B87" s="6" t="s">
        <v>45</v>
      </c>
      <c r="C87" s="6" t="s">
        <v>190</v>
      </c>
      <c r="D87" s="6" t="s">
        <v>47</v>
      </c>
      <c r="E87" s="6" t="s">
        <v>191</v>
      </c>
      <c r="F87" s="6" t="s">
        <v>116</v>
      </c>
      <c r="G87" s="8">
        <v>13.8</v>
      </c>
      <c r="H87" s="11"/>
      <c r="I87" s="10">
        <f>ROUND((H87*G87),2)</f>
        <v>0</v>
      </c>
      <c r="O87">
        <f>rekapitulace!H8</f>
        <v>21</v>
      </c>
      <c r="P87">
        <f>O87/100*I87</f>
        <v>0</v>
      </c>
    </row>
    <row r="88" spans="1:16" x14ac:dyDescent="0.2">
      <c r="E88" s="12" t="s">
        <v>192</v>
      </c>
    </row>
    <row r="89" spans="1:16" ht="38.25" x14ac:dyDescent="0.2">
      <c r="E89" s="12" t="s">
        <v>193</v>
      </c>
    </row>
    <row r="90" spans="1:16" ht="38.25" x14ac:dyDescent="0.2">
      <c r="A90" s="6">
        <v>27</v>
      </c>
      <c r="B90" s="6" t="s">
        <v>45</v>
      </c>
      <c r="C90" s="6" t="s">
        <v>194</v>
      </c>
      <c r="D90" s="6" t="s">
        <v>47</v>
      </c>
      <c r="E90" s="6" t="s">
        <v>195</v>
      </c>
      <c r="F90" s="6" t="s">
        <v>116</v>
      </c>
      <c r="G90" s="8">
        <v>276</v>
      </c>
      <c r="H90" s="11"/>
      <c r="I90" s="10">
        <f>ROUND((H90*G90),2)</f>
        <v>0</v>
      </c>
      <c r="O90">
        <f>rekapitulace!H8</f>
        <v>21</v>
      </c>
      <c r="P90">
        <f>O90/100*I90</f>
        <v>0</v>
      </c>
    </row>
    <row r="91" spans="1:16" ht="25.5" x14ac:dyDescent="0.2">
      <c r="E91" s="12" t="s">
        <v>196</v>
      </c>
    </row>
    <row r="92" spans="1:16" ht="25.5" x14ac:dyDescent="0.2">
      <c r="A92" s="6">
        <v>28</v>
      </c>
      <c r="B92" s="6" t="s">
        <v>45</v>
      </c>
      <c r="C92" s="6" t="s">
        <v>197</v>
      </c>
      <c r="D92" s="6" t="s">
        <v>47</v>
      </c>
      <c r="E92" s="6" t="s">
        <v>198</v>
      </c>
      <c r="F92" s="6" t="s">
        <v>116</v>
      </c>
      <c r="G92" s="8">
        <v>5</v>
      </c>
      <c r="H92" s="11"/>
      <c r="I92" s="10">
        <f>ROUND((H92*G92),2)</f>
        <v>0</v>
      </c>
      <c r="O92">
        <f>rekapitulace!H6</f>
        <v>21</v>
      </c>
      <c r="P92">
        <f>O92/100*I92</f>
        <v>0</v>
      </c>
    </row>
    <row r="93" spans="1:16" ht="38.25" x14ac:dyDescent="0.2">
      <c r="E93" s="12" t="s">
        <v>199</v>
      </c>
    </row>
    <row r="94" spans="1:16" ht="12.75" customHeight="1" x14ac:dyDescent="0.2">
      <c r="A94" s="13"/>
      <c r="B94" s="13"/>
      <c r="C94" s="13" t="s">
        <v>24</v>
      </c>
      <c r="D94" s="13"/>
      <c r="E94" s="13" t="s">
        <v>113</v>
      </c>
      <c r="F94" s="13"/>
      <c r="G94" s="13"/>
      <c r="H94" s="13"/>
      <c r="I94" s="13">
        <f>SUM(I27:I93)</f>
        <v>0</v>
      </c>
      <c r="P94">
        <f>ROUND(SUM(P27:P93),2)</f>
        <v>0</v>
      </c>
    </row>
    <row r="96" spans="1:16" ht="12.75" customHeight="1" x14ac:dyDescent="0.2">
      <c r="A96" s="7"/>
      <c r="B96" s="7"/>
      <c r="C96" s="7" t="s">
        <v>35</v>
      </c>
      <c r="D96" s="7"/>
      <c r="E96" s="7" t="s">
        <v>200</v>
      </c>
      <c r="F96" s="7"/>
      <c r="G96" s="9"/>
      <c r="H96" s="7"/>
      <c r="I96" s="9"/>
    </row>
    <row r="97" spans="1:16" ht="51" x14ac:dyDescent="0.2">
      <c r="A97" s="6">
        <v>29</v>
      </c>
      <c r="B97" s="6" t="s">
        <v>45</v>
      </c>
      <c r="C97" s="6" t="s">
        <v>201</v>
      </c>
      <c r="D97" s="6" t="s">
        <v>47</v>
      </c>
      <c r="E97" s="6" t="s">
        <v>202</v>
      </c>
      <c r="F97" s="6" t="s">
        <v>120</v>
      </c>
      <c r="G97" s="8">
        <v>4.13</v>
      </c>
      <c r="H97" s="11"/>
      <c r="I97" s="10">
        <f>ROUND((H97*G97),2)</f>
        <v>0</v>
      </c>
      <c r="O97">
        <f>rekapitulace!H8</f>
        <v>21</v>
      </c>
      <c r="P97">
        <f>O97/100*I97</f>
        <v>0</v>
      </c>
    </row>
    <row r="98" spans="1:16" x14ac:dyDescent="0.2">
      <c r="E98" s="12" t="s">
        <v>203</v>
      </c>
    </row>
    <row r="99" spans="1:16" ht="51" x14ac:dyDescent="0.2">
      <c r="E99" s="12" t="s">
        <v>204</v>
      </c>
    </row>
    <row r="100" spans="1:16" ht="51" x14ac:dyDescent="0.2">
      <c r="A100" s="6">
        <v>30</v>
      </c>
      <c r="B100" s="6" t="s">
        <v>106</v>
      </c>
      <c r="C100" s="6" t="s">
        <v>205</v>
      </c>
      <c r="D100" s="6" t="s">
        <v>47</v>
      </c>
      <c r="E100" s="6" t="s">
        <v>206</v>
      </c>
      <c r="F100" s="6" t="s">
        <v>120</v>
      </c>
      <c r="G100" s="8">
        <v>0.10199999999999999</v>
      </c>
      <c r="H100" s="11"/>
      <c r="I100" s="10">
        <f>ROUND((H100*G100),2)</f>
        <v>0</v>
      </c>
      <c r="O100">
        <f>rekapitulace!H8</f>
        <v>21</v>
      </c>
      <c r="P100">
        <f>O100/100*I100</f>
        <v>0</v>
      </c>
    </row>
    <row r="101" spans="1:16" x14ac:dyDescent="0.2">
      <c r="E101" s="12" t="s">
        <v>207</v>
      </c>
    </row>
    <row r="102" spans="1:16" ht="51" x14ac:dyDescent="0.2">
      <c r="E102" s="12" t="s">
        <v>204</v>
      </c>
    </row>
    <row r="103" spans="1:16" ht="25.5" x14ac:dyDescent="0.2">
      <c r="A103" s="6">
        <v>31</v>
      </c>
      <c r="B103" s="6" t="s">
        <v>45</v>
      </c>
      <c r="C103" s="6" t="s">
        <v>208</v>
      </c>
      <c r="D103" s="6" t="s">
        <v>47</v>
      </c>
      <c r="E103" s="6" t="s">
        <v>209</v>
      </c>
      <c r="F103" s="6" t="s">
        <v>116</v>
      </c>
      <c r="G103" s="8">
        <v>150</v>
      </c>
      <c r="H103" s="11"/>
      <c r="I103" s="10">
        <f>ROUND((H103*G103),2)</f>
        <v>0</v>
      </c>
      <c r="O103">
        <f>rekapitulace!H6</f>
        <v>21</v>
      </c>
      <c r="P103">
        <f>O103/100*I103</f>
        <v>0</v>
      </c>
    </row>
    <row r="104" spans="1:16" ht="102" x14ac:dyDescent="0.2">
      <c r="E104" s="12" t="s">
        <v>210</v>
      </c>
    </row>
    <row r="105" spans="1:16" ht="51" x14ac:dyDescent="0.2">
      <c r="A105" s="6">
        <v>32</v>
      </c>
      <c r="B105" s="6" t="s">
        <v>45</v>
      </c>
      <c r="C105" s="6" t="s">
        <v>211</v>
      </c>
      <c r="D105" s="6" t="s">
        <v>47</v>
      </c>
      <c r="E105" s="6" t="s">
        <v>212</v>
      </c>
      <c r="F105" s="6" t="s">
        <v>145</v>
      </c>
      <c r="G105" s="8">
        <v>99</v>
      </c>
      <c r="H105" s="11"/>
      <c r="I105" s="10">
        <f>ROUND((H105*G105),2)</f>
        <v>0</v>
      </c>
      <c r="O105">
        <f>rekapitulace!H6</f>
        <v>21</v>
      </c>
      <c r="P105">
        <f>O105/100*I105</f>
        <v>0</v>
      </c>
    </row>
    <row r="106" spans="1:16" x14ac:dyDescent="0.2">
      <c r="E106" s="12" t="s">
        <v>213</v>
      </c>
    </row>
    <row r="107" spans="1:16" ht="51" x14ac:dyDescent="0.2">
      <c r="E107" s="12" t="s">
        <v>214</v>
      </c>
    </row>
    <row r="108" spans="1:16" ht="25.5" x14ac:dyDescent="0.2">
      <c r="A108" s="6">
        <v>33</v>
      </c>
      <c r="B108" s="6" t="s">
        <v>45</v>
      </c>
      <c r="C108" s="6" t="s">
        <v>215</v>
      </c>
      <c r="D108" s="6" t="s">
        <v>47</v>
      </c>
      <c r="E108" s="6" t="s">
        <v>216</v>
      </c>
      <c r="F108" s="6" t="s">
        <v>145</v>
      </c>
      <c r="G108" s="8">
        <v>66</v>
      </c>
      <c r="H108" s="11"/>
      <c r="I108" s="10">
        <f>ROUND((H108*G108),2)</f>
        <v>0</v>
      </c>
      <c r="O108">
        <f>rekapitulace!H6</f>
        <v>21</v>
      </c>
      <c r="P108">
        <f>O108/100*I108</f>
        <v>0</v>
      </c>
    </row>
    <row r="109" spans="1:16" x14ac:dyDescent="0.2">
      <c r="E109" s="12" t="s">
        <v>217</v>
      </c>
    </row>
    <row r="110" spans="1:16" ht="63.75" x14ac:dyDescent="0.2">
      <c r="E110" s="12" t="s">
        <v>218</v>
      </c>
    </row>
    <row r="111" spans="1:16" ht="38.25" x14ac:dyDescent="0.2">
      <c r="A111" s="6">
        <v>34</v>
      </c>
      <c r="B111" s="6" t="s">
        <v>45</v>
      </c>
      <c r="C111" s="6" t="s">
        <v>219</v>
      </c>
      <c r="D111" s="6" t="s">
        <v>47</v>
      </c>
      <c r="E111" s="6" t="s">
        <v>220</v>
      </c>
      <c r="F111" s="6" t="s">
        <v>145</v>
      </c>
      <c r="G111" s="8">
        <v>33</v>
      </c>
      <c r="H111" s="11"/>
      <c r="I111" s="10">
        <f>ROUND((H111*G111),2)</f>
        <v>0</v>
      </c>
      <c r="O111">
        <f>rekapitulace!H6</f>
        <v>21</v>
      </c>
      <c r="P111">
        <f>O111/100*I111</f>
        <v>0</v>
      </c>
    </row>
    <row r="112" spans="1:16" x14ac:dyDescent="0.2">
      <c r="E112" s="12" t="s">
        <v>221</v>
      </c>
    </row>
    <row r="113" spans="1:16" ht="63.75" x14ac:dyDescent="0.2">
      <c r="E113" s="12" t="s">
        <v>218</v>
      </c>
    </row>
    <row r="114" spans="1:16" ht="89.25" x14ac:dyDescent="0.2">
      <c r="A114" s="6">
        <v>35</v>
      </c>
      <c r="B114" s="6" t="s">
        <v>45</v>
      </c>
      <c r="C114" s="6" t="s">
        <v>222</v>
      </c>
      <c r="D114" s="6" t="s">
        <v>47</v>
      </c>
      <c r="E114" s="6" t="s">
        <v>223</v>
      </c>
      <c r="F114" s="6" t="s">
        <v>61</v>
      </c>
      <c r="G114" s="8">
        <v>26</v>
      </c>
      <c r="H114" s="11"/>
      <c r="I114" s="10">
        <f>ROUND((H114*G114),2)</f>
        <v>0</v>
      </c>
      <c r="O114">
        <f>rekapitulace!H6</f>
        <v>21</v>
      </c>
      <c r="P114">
        <f>O114/100*I114</f>
        <v>0</v>
      </c>
    </row>
    <row r="115" spans="1:16" ht="63.75" x14ac:dyDescent="0.2">
      <c r="E115" s="12" t="s">
        <v>224</v>
      </c>
    </row>
    <row r="116" spans="1:16" ht="63.75" x14ac:dyDescent="0.2">
      <c r="A116" s="6">
        <v>36</v>
      </c>
      <c r="B116" s="6" t="s">
        <v>45</v>
      </c>
      <c r="C116" s="6" t="s">
        <v>225</v>
      </c>
      <c r="D116" s="6" t="s">
        <v>47</v>
      </c>
      <c r="E116" s="6" t="s">
        <v>226</v>
      </c>
      <c r="F116" s="6" t="s">
        <v>116</v>
      </c>
      <c r="G116" s="8">
        <v>36.875</v>
      </c>
      <c r="H116" s="11"/>
      <c r="I116" s="10">
        <f>ROUND((H116*G116),2)</f>
        <v>0</v>
      </c>
      <c r="O116">
        <f>rekapitulace!H8</f>
        <v>21</v>
      </c>
      <c r="P116">
        <f>O116/100*I116</f>
        <v>0</v>
      </c>
    </row>
    <row r="117" spans="1:16" x14ac:dyDescent="0.2">
      <c r="E117" s="12" t="s">
        <v>227</v>
      </c>
    </row>
    <row r="118" spans="1:16" ht="102" x14ac:dyDescent="0.2">
      <c r="E118" s="12" t="s">
        <v>228</v>
      </c>
    </row>
    <row r="119" spans="1:16" ht="12.75" customHeight="1" x14ac:dyDescent="0.2">
      <c r="A119" s="13"/>
      <c r="B119" s="13"/>
      <c r="C119" s="13" t="s">
        <v>35</v>
      </c>
      <c r="D119" s="13"/>
      <c r="E119" s="13" t="s">
        <v>200</v>
      </c>
      <c r="F119" s="13"/>
      <c r="G119" s="13"/>
      <c r="H119" s="13"/>
      <c r="I119" s="13">
        <f>SUM(I97:I118)</f>
        <v>0</v>
      </c>
      <c r="P119">
        <f>ROUND(SUM(P97:P118),2)</f>
        <v>0</v>
      </c>
    </row>
    <row r="121" spans="1:16" ht="12.75" customHeight="1" x14ac:dyDescent="0.2">
      <c r="A121" s="7"/>
      <c r="B121" s="7"/>
      <c r="C121" s="7" t="s">
        <v>36</v>
      </c>
      <c r="D121" s="7"/>
      <c r="E121" s="7" t="s">
        <v>229</v>
      </c>
      <c r="F121" s="7"/>
      <c r="G121" s="9"/>
      <c r="H121" s="7"/>
      <c r="I121" s="9"/>
    </row>
    <row r="122" spans="1:16" ht="38.25" x14ac:dyDescent="0.2">
      <c r="A122" s="6">
        <v>37</v>
      </c>
      <c r="B122" s="6" t="s">
        <v>45</v>
      </c>
      <c r="C122" s="6" t="s">
        <v>230</v>
      </c>
      <c r="D122" s="6" t="s">
        <v>47</v>
      </c>
      <c r="E122" s="6" t="s">
        <v>231</v>
      </c>
      <c r="F122" s="6" t="s">
        <v>232</v>
      </c>
      <c r="G122" s="8">
        <v>270</v>
      </c>
      <c r="H122" s="11"/>
      <c r="I122" s="10">
        <f>ROUND((H122*G122),2)</f>
        <v>0</v>
      </c>
      <c r="O122">
        <f>rekapitulace!H8</f>
        <v>21</v>
      </c>
      <c r="P122">
        <f>O122/100*I122</f>
        <v>0</v>
      </c>
    </row>
    <row r="123" spans="1:16" x14ac:dyDescent="0.2">
      <c r="E123" s="12" t="s">
        <v>233</v>
      </c>
    </row>
    <row r="124" spans="1:16" ht="25.5" x14ac:dyDescent="0.2">
      <c r="E124" s="12" t="s">
        <v>234</v>
      </c>
    </row>
    <row r="125" spans="1:16" ht="76.5" x14ac:dyDescent="0.2">
      <c r="A125" s="6">
        <v>38</v>
      </c>
      <c r="B125" s="6" t="s">
        <v>45</v>
      </c>
      <c r="C125" s="6" t="s">
        <v>235</v>
      </c>
      <c r="D125" s="6" t="s">
        <v>47</v>
      </c>
      <c r="E125" s="6" t="s">
        <v>236</v>
      </c>
      <c r="F125" s="6" t="s">
        <v>120</v>
      </c>
      <c r="G125" s="8">
        <v>12.484999999999999</v>
      </c>
      <c r="H125" s="11"/>
      <c r="I125" s="10">
        <f>ROUND((H125*G125),2)</f>
        <v>0</v>
      </c>
      <c r="O125">
        <f>rekapitulace!H8</f>
        <v>21</v>
      </c>
      <c r="P125">
        <f>O125/100*I125</f>
        <v>0</v>
      </c>
    </row>
    <row r="126" spans="1:16" x14ac:dyDescent="0.2">
      <c r="E126" s="12" t="s">
        <v>237</v>
      </c>
    </row>
    <row r="127" spans="1:16" ht="369.75" x14ac:dyDescent="0.2">
      <c r="E127" s="12" t="s">
        <v>238</v>
      </c>
    </row>
    <row r="128" spans="1:16" ht="38.25" x14ac:dyDescent="0.2">
      <c r="A128" s="6">
        <v>39</v>
      </c>
      <c r="B128" s="6" t="s">
        <v>45</v>
      </c>
      <c r="C128" s="6" t="s">
        <v>239</v>
      </c>
      <c r="D128" s="6" t="s">
        <v>47</v>
      </c>
      <c r="E128" s="6" t="s">
        <v>240</v>
      </c>
      <c r="F128" s="6" t="s">
        <v>100</v>
      </c>
      <c r="G128" s="8">
        <v>2.4969999999999999</v>
      </c>
      <c r="H128" s="11"/>
      <c r="I128" s="10">
        <f>ROUND((H128*G128),2)</f>
        <v>0</v>
      </c>
      <c r="O128">
        <f>rekapitulace!H8</f>
        <v>21</v>
      </c>
      <c r="P128">
        <f>O128/100*I128</f>
        <v>0</v>
      </c>
    </row>
    <row r="129" spans="1:16" x14ac:dyDescent="0.2">
      <c r="E129" s="12" t="s">
        <v>241</v>
      </c>
    </row>
    <row r="130" spans="1:16" ht="242.25" x14ac:dyDescent="0.2">
      <c r="E130" s="12" t="s">
        <v>242</v>
      </c>
    </row>
    <row r="131" spans="1:16" ht="76.5" x14ac:dyDescent="0.2">
      <c r="A131" s="6">
        <v>40</v>
      </c>
      <c r="B131" s="6" t="s">
        <v>45</v>
      </c>
      <c r="C131" s="6" t="s">
        <v>243</v>
      </c>
      <c r="D131" s="6" t="s">
        <v>47</v>
      </c>
      <c r="E131" s="6" t="s">
        <v>244</v>
      </c>
      <c r="F131" s="6" t="s">
        <v>120</v>
      </c>
      <c r="G131" s="8">
        <v>8.1679999999999993</v>
      </c>
      <c r="H131" s="11"/>
      <c r="I131" s="10">
        <f>ROUND((H131*G131),2)</f>
        <v>0</v>
      </c>
      <c r="O131">
        <f>rekapitulace!H6</f>
        <v>21</v>
      </c>
      <c r="P131">
        <f>O131/100*I131</f>
        <v>0</v>
      </c>
    </row>
    <row r="132" spans="1:16" x14ac:dyDescent="0.2">
      <c r="E132" s="12" t="s">
        <v>245</v>
      </c>
    </row>
    <row r="133" spans="1:16" ht="191.25" x14ac:dyDescent="0.2">
      <c r="E133" s="12" t="s">
        <v>246</v>
      </c>
    </row>
    <row r="134" spans="1:16" ht="63.75" x14ac:dyDescent="0.2">
      <c r="A134" s="6">
        <v>41</v>
      </c>
      <c r="B134" s="6" t="s">
        <v>45</v>
      </c>
      <c r="C134" s="6" t="s">
        <v>247</v>
      </c>
      <c r="D134" s="6" t="s">
        <v>47</v>
      </c>
      <c r="E134" s="6" t="s">
        <v>248</v>
      </c>
      <c r="F134" s="6" t="s">
        <v>120</v>
      </c>
      <c r="G134" s="8">
        <v>26.594000000000001</v>
      </c>
      <c r="H134" s="11"/>
      <c r="I134" s="10">
        <f>ROUND((H134*G134),2)</f>
        <v>0</v>
      </c>
      <c r="O134">
        <f>rekapitulace!H8</f>
        <v>21</v>
      </c>
      <c r="P134">
        <f>O134/100*I134</f>
        <v>0</v>
      </c>
    </row>
    <row r="135" spans="1:16" ht="76.5" x14ac:dyDescent="0.2">
      <c r="E135" s="12" t="s">
        <v>249</v>
      </c>
    </row>
    <row r="136" spans="1:16" ht="357" x14ac:dyDescent="0.2">
      <c r="E136" s="12" t="s">
        <v>250</v>
      </c>
    </row>
    <row r="137" spans="1:16" ht="38.25" x14ac:dyDescent="0.2">
      <c r="A137" s="6">
        <v>42</v>
      </c>
      <c r="B137" s="6" t="s">
        <v>45</v>
      </c>
      <c r="C137" s="6" t="s">
        <v>251</v>
      </c>
      <c r="D137" s="6" t="s">
        <v>47</v>
      </c>
      <c r="E137" s="6" t="s">
        <v>252</v>
      </c>
      <c r="F137" s="6" t="s">
        <v>100</v>
      </c>
      <c r="G137" s="8">
        <v>4.2549999999999999</v>
      </c>
      <c r="H137" s="11"/>
      <c r="I137" s="10">
        <f>ROUND((H137*G137),2)</f>
        <v>0</v>
      </c>
      <c r="O137">
        <f>rekapitulace!H8</f>
        <v>21</v>
      </c>
      <c r="P137">
        <f>O137/100*I137</f>
        <v>0</v>
      </c>
    </row>
    <row r="138" spans="1:16" x14ac:dyDescent="0.2">
      <c r="E138" s="12" t="s">
        <v>253</v>
      </c>
    </row>
    <row r="139" spans="1:16" ht="267.75" x14ac:dyDescent="0.2">
      <c r="E139" s="12" t="s">
        <v>254</v>
      </c>
    </row>
    <row r="140" spans="1:16" ht="51" x14ac:dyDescent="0.2">
      <c r="A140" s="6">
        <v>43</v>
      </c>
      <c r="B140" s="6" t="s">
        <v>45</v>
      </c>
      <c r="C140" s="6" t="s">
        <v>255</v>
      </c>
      <c r="D140" s="6" t="s">
        <v>47</v>
      </c>
      <c r="E140" s="6" t="s">
        <v>256</v>
      </c>
      <c r="F140" s="6" t="s">
        <v>120</v>
      </c>
      <c r="G140" s="8">
        <v>40.036999999999999</v>
      </c>
      <c r="H140" s="11"/>
      <c r="I140" s="10">
        <f>ROUND((H140*G140),2)</f>
        <v>0</v>
      </c>
      <c r="O140">
        <f>rekapitulace!H8</f>
        <v>21</v>
      </c>
      <c r="P140">
        <f>O140/100*I140</f>
        <v>0</v>
      </c>
    </row>
    <row r="141" spans="1:16" x14ac:dyDescent="0.2">
      <c r="E141" s="12" t="s">
        <v>257</v>
      </c>
    </row>
    <row r="142" spans="1:16" ht="357" x14ac:dyDescent="0.2">
      <c r="E142" s="12" t="s">
        <v>250</v>
      </c>
    </row>
    <row r="143" spans="1:16" ht="38.25" x14ac:dyDescent="0.2">
      <c r="A143" s="6">
        <v>44</v>
      </c>
      <c r="B143" s="6" t="s">
        <v>45</v>
      </c>
      <c r="C143" s="6" t="s">
        <v>258</v>
      </c>
      <c r="D143" s="6" t="s">
        <v>47</v>
      </c>
      <c r="E143" s="6" t="s">
        <v>259</v>
      </c>
      <c r="F143" s="6" t="s">
        <v>100</v>
      </c>
      <c r="G143" s="8">
        <v>7.2069999999999999</v>
      </c>
      <c r="H143" s="11"/>
      <c r="I143" s="10">
        <f>ROUND((H143*G143),2)</f>
        <v>0</v>
      </c>
      <c r="O143">
        <f>rekapitulace!H8</f>
        <v>21</v>
      </c>
      <c r="P143">
        <f>O143/100*I143</f>
        <v>0</v>
      </c>
    </row>
    <row r="144" spans="1:16" x14ac:dyDescent="0.2">
      <c r="E144" s="12" t="s">
        <v>260</v>
      </c>
    </row>
    <row r="145" spans="1:16" ht="267.75" x14ac:dyDescent="0.2">
      <c r="E145" s="12" t="s">
        <v>254</v>
      </c>
    </row>
    <row r="146" spans="1:16" ht="12.75" customHeight="1" x14ac:dyDescent="0.2">
      <c r="A146" s="13"/>
      <c r="B146" s="13"/>
      <c r="C146" s="13" t="s">
        <v>36</v>
      </c>
      <c r="D146" s="13"/>
      <c r="E146" s="13" t="s">
        <v>229</v>
      </c>
      <c r="F146" s="13"/>
      <c r="G146" s="13"/>
      <c r="H146" s="13"/>
      <c r="I146" s="13">
        <f>SUM(I122:I145)</f>
        <v>0</v>
      </c>
      <c r="P146">
        <f>ROUND(SUM(P122:P145),2)</f>
        <v>0</v>
      </c>
    </row>
    <row r="148" spans="1:16" ht="12.75" customHeight="1" x14ac:dyDescent="0.2">
      <c r="A148" s="7"/>
      <c r="B148" s="7"/>
      <c r="C148" s="7" t="s">
        <v>37</v>
      </c>
      <c r="D148" s="7"/>
      <c r="E148" s="7" t="s">
        <v>261</v>
      </c>
      <c r="F148" s="7"/>
      <c r="G148" s="9"/>
      <c r="H148" s="7"/>
      <c r="I148" s="9"/>
    </row>
    <row r="149" spans="1:16" ht="25.5" x14ac:dyDescent="0.2">
      <c r="A149" s="6">
        <v>45</v>
      </c>
      <c r="B149" s="6" t="s">
        <v>45</v>
      </c>
      <c r="C149" s="6" t="s">
        <v>262</v>
      </c>
      <c r="D149" s="6" t="s">
        <v>47</v>
      </c>
      <c r="E149" s="6" t="s">
        <v>263</v>
      </c>
      <c r="F149" s="6" t="s">
        <v>120</v>
      </c>
      <c r="G149" s="8">
        <v>11.218</v>
      </c>
      <c r="H149" s="11"/>
      <c r="I149" s="10">
        <f>ROUND((H149*G149),2)</f>
        <v>0</v>
      </c>
      <c r="O149">
        <f>rekapitulace!H8</f>
        <v>21</v>
      </c>
      <c r="P149">
        <f>O149/100*I149</f>
        <v>0</v>
      </c>
    </row>
    <row r="150" spans="1:16" ht="76.5" x14ac:dyDescent="0.2">
      <c r="E150" s="12" t="s">
        <v>264</v>
      </c>
    </row>
    <row r="151" spans="1:16" ht="357" x14ac:dyDescent="0.2">
      <c r="E151" s="12" t="s">
        <v>250</v>
      </c>
    </row>
    <row r="152" spans="1:16" ht="38.25" x14ac:dyDescent="0.2">
      <c r="A152" s="6">
        <v>46</v>
      </c>
      <c r="B152" s="6" t="s">
        <v>45</v>
      </c>
      <c r="C152" s="6" t="s">
        <v>265</v>
      </c>
      <c r="D152" s="6" t="s">
        <v>47</v>
      </c>
      <c r="E152" s="6" t="s">
        <v>266</v>
      </c>
      <c r="F152" s="6" t="s">
        <v>120</v>
      </c>
      <c r="G152" s="8">
        <v>5.1379999999999999</v>
      </c>
      <c r="H152" s="11"/>
      <c r="I152" s="10">
        <f>ROUND((H152*G152),2)</f>
        <v>0</v>
      </c>
      <c r="O152">
        <f>rekapitulace!H6</f>
        <v>21</v>
      </c>
      <c r="P152">
        <f>O152/100*I152</f>
        <v>0</v>
      </c>
    </row>
    <row r="153" spans="1:16" x14ac:dyDescent="0.2">
      <c r="E153" s="12" t="s">
        <v>267</v>
      </c>
    </row>
    <row r="154" spans="1:16" ht="357" x14ac:dyDescent="0.2">
      <c r="E154" s="12" t="s">
        <v>250</v>
      </c>
    </row>
    <row r="155" spans="1:16" ht="51" x14ac:dyDescent="0.2">
      <c r="A155" s="6">
        <v>47</v>
      </c>
      <c r="B155" s="6" t="s">
        <v>45</v>
      </c>
      <c r="C155" s="6" t="s">
        <v>268</v>
      </c>
      <c r="D155" s="6" t="s">
        <v>47</v>
      </c>
      <c r="E155" s="6" t="s">
        <v>269</v>
      </c>
      <c r="F155" s="6" t="s">
        <v>120</v>
      </c>
      <c r="G155" s="8">
        <v>23.547999999999998</v>
      </c>
      <c r="H155" s="11"/>
      <c r="I155" s="10">
        <f>ROUND((H155*G155),2)</f>
        <v>0</v>
      </c>
      <c r="O155">
        <f>rekapitulace!H8</f>
        <v>21</v>
      </c>
      <c r="P155">
        <f>O155/100*I155</f>
        <v>0</v>
      </c>
    </row>
    <row r="156" spans="1:16" ht="63.75" x14ac:dyDescent="0.2">
      <c r="E156" s="12" t="s">
        <v>270</v>
      </c>
    </row>
    <row r="157" spans="1:16" ht="38.25" x14ac:dyDescent="0.2">
      <c r="E157" s="12" t="s">
        <v>271</v>
      </c>
    </row>
    <row r="158" spans="1:16" ht="38.25" x14ac:dyDescent="0.2">
      <c r="A158" s="6">
        <v>48</v>
      </c>
      <c r="B158" s="6" t="s">
        <v>45</v>
      </c>
      <c r="C158" s="6" t="s">
        <v>272</v>
      </c>
      <c r="D158" s="6" t="s">
        <v>47</v>
      </c>
      <c r="E158" s="6" t="s">
        <v>273</v>
      </c>
      <c r="F158" s="6" t="s">
        <v>120</v>
      </c>
      <c r="G158" s="8">
        <v>6.5119999999999996</v>
      </c>
      <c r="H158" s="11"/>
      <c r="I158" s="10">
        <f>ROUND((H158*G158),2)</f>
        <v>0</v>
      </c>
      <c r="O158">
        <f>rekapitulace!H8</f>
        <v>21</v>
      </c>
      <c r="P158">
        <f>O158/100*I158</f>
        <v>0</v>
      </c>
    </row>
    <row r="159" spans="1:16" ht="38.25" x14ac:dyDescent="0.2">
      <c r="E159" s="12" t="s">
        <v>274</v>
      </c>
    </row>
    <row r="160" spans="1:16" ht="38.25" x14ac:dyDescent="0.2">
      <c r="E160" s="12" t="s">
        <v>271</v>
      </c>
    </row>
    <row r="161" spans="1:16" ht="38.25" x14ac:dyDescent="0.2">
      <c r="A161" s="6">
        <v>49</v>
      </c>
      <c r="B161" s="6" t="s">
        <v>45</v>
      </c>
      <c r="C161" s="6" t="s">
        <v>275</v>
      </c>
      <c r="D161" s="6" t="s">
        <v>47</v>
      </c>
      <c r="E161" s="6" t="s">
        <v>276</v>
      </c>
      <c r="F161" s="6" t="s">
        <v>120</v>
      </c>
      <c r="G161" s="8">
        <v>10.96</v>
      </c>
      <c r="H161" s="11"/>
      <c r="I161" s="10">
        <f>ROUND((H161*G161),2)</f>
        <v>0</v>
      </c>
      <c r="O161">
        <f>rekapitulace!H8</f>
        <v>21</v>
      </c>
      <c r="P161">
        <f>O161/100*I161</f>
        <v>0</v>
      </c>
    </row>
    <row r="162" spans="1:16" x14ac:dyDescent="0.2">
      <c r="E162" s="12" t="s">
        <v>277</v>
      </c>
    </row>
    <row r="163" spans="1:16" ht="38.25" x14ac:dyDescent="0.2">
      <c r="E163" s="12" t="s">
        <v>278</v>
      </c>
    </row>
    <row r="164" spans="1:16" ht="76.5" x14ac:dyDescent="0.2">
      <c r="A164" s="6">
        <v>50</v>
      </c>
      <c r="B164" s="6" t="s">
        <v>45</v>
      </c>
      <c r="C164" s="6" t="s">
        <v>279</v>
      </c>
      <c r="D164" s="6" t="s">
        <v>47</v>
      </c>
      <c r="E164" s="6" t="s">
        <v>280</v>
      </c>
      <c r="F164" s="6" t="s">
        <v>120</v>
      </c>
      <c r="G164" s="8">
        <v>6.85</v>
      </c>
      <c r="H164" s="11"/>
      <c r="I164" s="10">
        <f>ROUND((H164*G164),2)</f>
        <v>0</v>
      </c>
      <c r="O164">
        <f>rekapitulace!H6</f>
        <v>21</v>
      </c>
      <c r="P164">
        <f>O164/100*I164</f>
        <v>0</v>
      </c>
    </row>
    <row r="165" spans="1:16" x14ac:dyDescent="0.2">
      <c r="E165" s="12" t="s">
        <v>281</v>
      </c>
    </row>
    <row r="166" spans="1:16" ht="102" x14ac:dyDescent="0.2">
      <c r="E166" s="12" t="s">
        <v>282</v>
      </c>
    </row>
    <row r="167" spans="1:16" ht="12.75" customHeight="1" x14ac:dyDescent="0.2">
      <c r="A167" s="13"/>
      <c r="B167" s="13"/>
      <c r="C167" s="13" t="s">
        <v>37</v>
      </c>
      <c r="D167" s="13"/>
      <c r="E167" s="13" t="s">
        <v>261</v>
      </c>
      <c r="F167" s="13"/>
      <c r="G167" s="13"/>
      <c r="H167" s="13"/>
      <c r="I167" s="13">
        <f>SUM(I149:I166)</f>
        <v>0</v>
      </c>
      <c r="P167">
        <f>ROUND(SUM(P149:P166),2)</f>
        <v>0</v>
      </c>
    </row>
    <row r="169" spans="1:16" ht="12.75" customHeight="1" x14ac:dyDescent="0.2">
      <c r="A169" s="7"/>
      <c r="B169" s="7"/>
      <c r="C169" s="7" t="s">
        <v>38</v>
      </c>
      <c r="D169" s="7"/>
      <c r="E169" s="7" t="s">
        <v>283</v>
      </c>
      <c r="F169" s="7"/>
      <c r="G169" s="9"/>
      <c r="H169" s="7"/>
      <c r="I169" s="9"/>
    </row>
    <row r="170" spans="1:16" ht="38.25" x14ac:dyDescent="0.2">
      <c r="A170" s="6">
        <v>51</v>
      </c>
      <c r="B170" s="6" t="s">
        <v>45</v>
      </c>
      <c r="C170" s="6" t="s">
        <v>284</v>
      </c>
      <c r="D170" s="6" t="s">
        <v>47</v>
      </c>
      <c r="E170" s="6" t="s">
        <v>285</v>
      </c>
      <c r="F170" s="6" t="s">
        <v>116</v>
      </c>
      <c r="G170" s="8">
        <v>330</v>
      </c>
      <c r="H170" s="11"/>
      <c r="I170" s="10">
        <f>ROUND((H170*G170),2)</f>
        <v>0</v>
      </c>
      <c r="O170">
        <f>rekapitulace!H8</f>
        <v>21</v>
      </c>
      <c r="P170">
        <f>O170/100*I170</f>
        <v>0</v>
      </c>
    </row>
    <row r="171" spans="1:16" ht="25.5" x14ac:dyDescent="0.2">
      <c r="E171" s="12" t="s">
        <v>286</v>
      </c>
    </row>
    <row r="172" spans="1:16" ht="51" x14ac:dyDescent="0.2">
      <c r="E172" s="12" t="s">
        <v>287</v>
      </c>
    </row>
    <row r="173" spans="1:16" ht="51" x14ac:dyDescent="0.2">
      <c r="A173" s="6">
        <v>52</v>
      </c>
      <c r="B173" s="6" t="s">
        <v>45</v>
      </c>
      <c r="C173" s="6" t="s">
        <v>288</v>
      </c>
      <c r="D173" s="6" t="s">
        <v>47</v>
      </c>
      <c r="E173" s="6" t="s">
        <v>289</v>
      </c>
      <c r="F173" s="6" t="s">
        <v>116</v>
      </c>
      <c r="G173" s="8">
        <v>57.393999999999998</v>
      </c>
      <c r="H173" s="11"/>
      <c r="I173" s="10">
        <f>ROUND((H173*G173),2)</f>
        <v>0</v>
      </c>
      <c r="O173">
        <f>rekapitulace!H8</f>
        <v>21</v>
      </c>
      <c r="P173">
        <f>O173/100*I173</f>
        <v>0</v>
      </c>
    </row>
    <row r="174" spans="1:16" x14ac:dyDescent="0.2">
      <c r="E174" s="12" t="s">
        <v>290</v>
      </c>
    </row>
    <row r="175" spans="1:16" ht="51" x14ac:dyDescent="0.2">
      <c r="E175" s="12" t="s">
        <v>287</v>
      </c>
    </row>
    <row r="176" spans="1:16" ht="38.25" x14ac:dyDescent="0.2">
      <c r="A176" s="6">
        <v>53</v>
      </c>
      <c r="B176" s="6" t="s">
        <v>45</v>
      </c>
      <c r="C176" s="6" t="s">
        <v>291</v>
      </c>
      <c r="D176" s="6" t="s">
        <v>47</v>
      </c>
      <c r="E176" s="6" t="s">
        <v>292</v>
      </c>
      <c r="F176" s="6" t="s">
        <v>116</v>
      </c>
      <c r="G176" s="8">
        <v>110.7</v>
      </c>
      <c r="H176" s="11"/>
      <c r="I176" s="10">
        <f>ROUND((H176*G176),2)</f>
        <v>0</v>
      </c>
      <c r="O176">
        <f>rekapitulace!H8</f>
        <v>21</v>
      </c>
      <c r="P176">
        <f>O176/100*I176</f>
        <v>0</v>
      </c>
    </row>
    <row r="177" spans="1:16" x14ac:dyDescent="0.2">
      <c r="E177" s="12" t="s">
        <v>293</v>
      </c>
    </row>
    <row r="178" spans="1:16" ht="102" x14ac:dyDescent="0.2">
      <c r="E178" s="12" t="s">
        <v>294</v>
      </c>
    </row>
    <row r="179" spans="1:16" ht="25.5" x14ac:dyDescent="0.2">
      <c r="A179" s="6">
        <v>54</v>
      </c>
      <c r="B179" s="6" t="s">
        <v>45</v>
      </c>
      <c r="C179" s="6" t="s">
        <v>295</v>
      </c>
      <c r="D179" s="6" t="s">
        <v>47</v>
      </c>
      <c r="E179" s="6" t="s">
        <v>296</v>
      </c>
      <c r="F179" s="6" t="s">
        <v>116</v>
      </c>
      <c r="G179" s="8">
        <v>290.8</v>
      </c>
      <c r="H179" s="11"/>
      <c r="I179" s="10">
        <f>ROUND((H179*G179),2)</f>
        <v>0</v>
      </c>
      <c r="O179">
        <f>rekapitulace!H8</f>
        <v>21</v>
      </c>
      <c r="P179">
        <f>O179/100*I179</f>
        <v>0</v>
      </c>
    </row>
    <row r="180" spans="1:16" ht="51" x14ac:dyDescent="0.2">
      <c r="E180" s="12" t="s">
        <v>297</v>
      </c>
    </row>
    <row r="181" spans="1:16" ht="51" x14ac:dyDescent="0.2">
      <c r="E181" s="12" t="s">
        <v>298</v>
      </c>
    </row>
    <row r="182" spans="1:16" ht="25.5" x14ac:dyDescent="0.2">
      <c r="A182" s="6">
        <v>55</v>
      </c>
      <c r="B182" s="6" t="s">
        <v>45</v>
      </c>
      <c r="C182" s="6" t="s">
        <v>299</v>
      </c>
      <c r="D182" s="6" t="s">
        <v>47</v>
      </c>
      <c r="E182" s="6" t="s">
        <v>300</v>
      </c>
      <c r="F182" s="6" t="s">
        <v>116</v>
      </c>
      <c r="G182" s="8">
        <v>666</v>
      </c>
      <c r="H182" s="11"/>
      <c r="I182" s="10">
        <f>ROUND((H182*G182),2)</f>
        <v>0</v>
      </c>
      <c r="O182">
        <f>rekapitulace!H8</f>
        <v>21</v>
      </c>
      <c r="P182">
        <f>O182/100*I182</f>
        <v>0</v>
      </c>
    </row>
    <row r="183" spans="1:16" ht="63.75" x14ac:dyDescent="0.2">
      <c r="E183" s="12" t="s">
        <v>301</v>
      </c>
    </row>
    <row r="184" spans="1:16" ht="51" x14ac:dyDescent="0.2">
      <c r="E184" s="12" t="s">
        <v>298</v>
      </c>
    </row>
    <row r="185" spans="1:16" ht="38.25" x14ac:dyDescent="0.2">
      <c r="A185" s="6">
        <v>56</v>
      </c>
      <c r="B185" s="6" t="s">
        <v>45</v>
      </c>
      <c r="C185" s="6" t="s">
        <v>302</v>
      </c>
      <c r="D185" s="6" t="s">
        <v>47</v>
      </c>
      <c r="E185" s="6" t="s">
        <v>303</v>
      </c>
      <c r="F185" s="6" t="s">
        <v>116</v>
      </c>
      <c r="G185" s="8">
        <v>333</v>
      </c>
      <c r="H185" s="11"/>
      <c r="I185" s="10">
        <f>ROUND((H185*G185),2)</f>
        <v>0</v>
      </c>
      <c r="O185">
        <f>rekapitulace!H8</f>
        <v>21</v>
      </c>
      <c r="P185">
        <f>O185/100*I185</f>
        <v>0</v>
      </c>
    </row>
    <row r="186" spans="1:16" ht="63.75" x14ac:dyDescent="0.2">
      <c r="E186" s="12" t="s">
        <v>304</v>
      </c>
    </row>
    <row r="187" spans="1:16" ht="140.25" x14ac:dyDescent="0.2">
      <c r="E187" s="12" t="s">
        <v>305</v>
      </c>
    </row>
    <row r="188" spans="1:16" ht="25.5" x14ac:dyDescent="0.2">
      <c r="A188" s="6">
        <v>57</v>
      </c>
      <c r="B188" s="6" t="s">
        <v>45</v>
      </c>
      <c r="C188" s="6" t="s">
        <v>306</v>
      </c>
      <c r="D188" s="6" t="s">
        <v>47</v>
      </c>
      <c r="E188" s="6" t="s">
        <v>307</v>
      </c>
      <c r="F188" s="6" t="s">
        <v>116</v>
      </c>
      <c r="G188" s="8">
        <v>333</v>
      </c>
      <c r="H188" s="11"/>
      <c r="I188" s="10">
        <f>ROUND((H188*G188),2)</f>
        <v>0</v>
      </c>
      <c r="O188">
        <f>rekapitulace!H8</f>
        <v>21</v>
      </c>
      <c r="P188">
        <f>O188/100*I188</f>
        <v>0</v>
      </c>
    </row>
    <row r="189" spans="1:16" ht="140.25" x14ac:dyDescent="0.2">
      <c r="E189" s="12" t="s">
        <v>305</v>
      </c>
    </row>
    <row r="190" spans="1:16" ht="38.25" x14ac:dyDescent="0.2">
      <c r="A190" s="6">
        <v>58</v>
      </c>
      <c r="B190" s="6" t="s">
        <v>45</v>
      </c>
      <c r="C190" s="6" t="s">
        <v>308</v>
      </c>
      <c r="D190" s="6" t="s">
        <v>47</v>
      </c>
      <c r="E190" s="6" t="s">
        <v>309</v>
      </c>
      <c r="F190" s="6" t="s">
        <v>116</v>
      </c>
      <c r="G190" s="8">
        <v>273</v>
      </c>
      <c r="H190" s="11"/>
      <c r="I190" s="10">
        <f>ROUND((H190*G190),2)</f>
        <v>0</v>
      </c>
      <c r="O190">
        <f>rekapitulace!H8</f>
        <v>21</v>
      </c>
      <c r="P190">
        <f>O190/100*I190</f>
        <v>0</v>
      </c>
    </row>
    <row r="191" spans="1:16" ht="51" x14ac:dyDescent="0.2">
      <c r="E191" s="12" t="s">
        <v>310</v>
      </c>
    </row>
    <row r="192" spans="1:16" ht="140.25" x14ac:dyDescent="0.2">
      <c r="E192" s="12" t="s">
        <v>305</v>
      </c>
    </row>
    <row r="193" spans="1:16" ht="38.25" x14ac:dyDescent="0.2">
      <c r="A193" s="6">
        <v>59</v>
      </c>
      <c r="B193" s="6" t="s">
        <v>45</v>
      </c>
      <c r="C193" s="6" t="s">
        <v>311</v>
      </c>
      <c r="D193" s="6" t="s">
        <v>47</v>
      </c>
      <c r="E193" s="6" t="s">
        <v>312</v>
      </c>
      <c r="F193" s="6" t="s">
        <v>116</v>
      </c>
      <c r="G193" s="8">
        <v>60</v>
      </c>
      <c r="H193" s="11"/>
      <c r="I193" s="10">
        <f>ROUND((H193*G193),2)</f>
        <v>0</v>
      </c>
      <c r="O193">
        <f>rekapitulace!H8</f>
        <v>21</v>
      </c>
      <c r="P193">
        <f>O193/100*I193</f>
        <v>0</v>
      </c>
    </row>
    <row r="194" spans="1:16" x14ac:dyDescent="0.2">
      <c r="E194" s="12" t="s">
        <v>313</v>
      </c>
    </row>
    <row r="195" spans="1:16" ht="140.25" x14ac:dyDescent="0.2">
      <c r="E195" s="12" t="s">
        <v>305</v>
      </c>
    </row>
    <row r="196" spans="1:16" ht="12.75" customHeight="1" x14ac:dyDescent="0.2">
      <c r="A196" s="13"/>
      <c r="B196" s="13"/>
      <c r="C196" s="13" t="s">
        <v>38</v>
      </c>
      <c r="D196" s="13"/>
      <c r="E196" s="13" t="s">
        <v>283</v>
      </c>
      <c r="F196" s="13"/>
      <c r="G196" s="13"/>
      <c r="H196" s="13"/>
      <c r="I196" s="13">
        <f>SUM(I170:I195)</f>
        <v>0</v>
      </c>
      <c r="P196">
        <f>ROUND(SUM(P170:P195),2)</f>
        <v>0</v>
      </c>
    </row>
    <row r="198" spans="1:16" ht="12.75" customHeight="1" x14ac:dyDescent="0.2">
      <c r="A198" s="7"/>
      <c r="B198" s="7"/>
      <c r="C198" s="7" t="s">
        <v>39</v>
      </c>
      <c r="D198" s="7"/>
      <c r="E198" s="7" t="s">
        <v>314</v>
      </c>
      <c r="F198" s="7"/>
      <c r="G198" s="9"/>
      <c r="H198" s="7"/>
      <c r="I198" s="9"/>
    </row>
    <row r="199" spans="1:16" ht="51" x14ac:dyDescent="0.2">
      <c r="A199" s="6">
        <v>60</v>
      </c>
      <c r="B199" s="6" t="s">
        <v>45</v>
      </c>
      <c r="C199" s="6" t="s">
        <v>315</v>
      </c>
      <c r="D199" s="6" t="s">
        <v>47</v>
      </c>
      <c r="E199" s="6" t="s">
        <v>316</v>
      </c>
      <c r="F199" s="6" t="s">
        <v>145</v>
      </c>
      <c r="G199" s="8">
        <v>30.8</v>
      </c>
      <c r="H199" s="11"/>
      <c r="I199" s="10">
        <f>ROUND((H199*G199),2)</f>
        <v>0</v>
      </c>
      <c r="O199">
        <f>rekapitulace!H6</f>
        <v>21</v>
      </c>
      <c r="P199">
        <f>O199/100*I199</f>
        <v>0</v>
      </c>
    </row>
    <row r="200" spans="1:16" x14ac:dyDescent="0.2">
      <c r="E200" s="12" t="s">
        <v>317</v>
      </c>
    </row>
    <row r="201" spans="1:16" ht="63.75" x14ac:dyDescent="0.2">
      <c r="E201" s="12" t="s">
        <v>318</v>
      </c>
    </row>
    <row r="202" spans="1:16" ht="38.25" x14ac:dyDescent="0.2">
      <c r="A202" s="6">
        <v>61</v>
      </c>
      <c r="B202" s="6" t="s">
        <v>45</v>
      </c>
      <c r="C202" s="6" t="s">
        <v>319</v>
      </c>
      <c r="D202" s="6" t="s">
        <v>47</v>
      </c>
      <c r="E202" s="6" t="s">
        <v>320</v>
      </c>
      <c r="F202" s="6" t="s">
        <v>116</v>
      </c>
      <c r="G202" s="8">
        <v>113</v>
      </c>
      <c r="H202" s="11"/>
      <c r="I202" s="10">
        <f>ROUND((H202*G202),2)</f>
        <v>0</v>
      </c>
      <c r="O202">
        <f>rekapitulace!H6</f>
        <v>21</v>
      </c>
      <c r="P202">
        <f>O202/100*I202</f>
        <v>0</v>
      </c>
    </row>
    <row r="203" spans="1:16" x14ac:dyDescent="0.2">
      <c r="E203" s="12" t="s">
        <v>321</v>
      </c>
    </row>
    <row r="204" spans="1:16" ht="76.5" x14ac:dyDescent="0.2">
      <c r="E204" s="12" t="s">
        <v>322</v>
      </c>
    </row>
    <row r="205" spans="1:16" ht="12.75" customHeight="1" x14ac:dyDescent="0.2">
      <c r="A205" s="13"/>
      <c r="B205" s="13"/>
      <c r="C205" s="13" t="s">
        <v>39</v>
      </c>
      <c r="D205" s="13"/>
      <c r="E205" s="13" t="s">
        <v>314</v>
      </c>
      <c r="F205" s="13"/>
      <c r="G205" s="13"/>
      <c r="H205" s="13"/>
      <c r="I205" s="13">
        <f>SUM(I199:I204)</f>
        <v>0</v>
      </c>
      <c r="P205">
        <f>ROUND(SUM(P199:P204),2)</f>
        <v>0</v>
      </c>
    </row>
    <row r="207" spans="1:16" ht="12.75" customHeight="1" x14ac:dyDescent="0.2">
      <c r="A207" s="7"/>
      <c r="B207" s="7"/>
      <c r="C207" s="7" t="s">
        <v>40</v>
      </c>
      <c r="D207" s="7"/>
      <c r="E207" s="7" t="s">
        <v>323</v>
      </c>
      <c r="F207" s="7"/>
      <c r="G207" s="9"/>
      <c r="H207" s="7"/>
      <c r="I207" s="9"/>
    </row>
    <row r="208" spans="1:16" ht="38.25" x14ac:dyDescent="0.2">
      <c r="A208" s="6">
        <v>62</v>
      </c>
      <c r="B208" s="6" t="s">
        <v>45</v>
      </c>
      <c r="C208" s="6" t="s">
        <v>324</v>
      </c>
      <c r="D208" s="6" t="s">
        <v>47</v>
      </c>
      <c r="E208" s="6" t="s">
        <v>325</v>
      </c>
      <c r="F208" s="6" t="s">
        <v>116</v>
      </c>
      <c r="G208" s="8">
        <v>92.052999999999997</v>
      </c>
      <c r="H208" s="11"/>
      <c r="I208" s="10">
        <f>ROUND((H208*G208),2)</f>
        <v>0</v>
      </c>
      <c r="O208">
        <f>rekapitulace!H8</f>
        <v>21</v>
      </c>
      <c r="P208">
        <f>O208/100*I208</f>
        <v>0</v>
      </c>
    </row>
    <row r="209" spans="1:16" ht="76.5" x14ac:dyDescent="0.2">
      <c r="E209" s="12" t="s">
        <v>326</v>
      </c>
    </row>
    <row r="210" spans="1:16" ht="191.25" x14ac:dyDescent="0.2">
      <c r="E210" s="12" t="s">
        <v>327</v>
      </c>
    </row>
    <row r="211" spans="1:16" ht="38.25" x14ac:dyDescent="0.2">
      <c r="A211" s="6">
        <v>63</v>
      </c>
      <c r="B211" s="6" t="s">
        <v>45</v>
      </c>
      <c r="C211" s="6" t="s">
        <v>328</v>
      </c>
      <c r="D211" s="6" t="s">
        <v>47</v>
      </c>
      <c r="E211" s="6" t="s">
        <v>329</v>
      </c>
      <c r="F211" s="6" t="s">
        <v>116</v>
      </c>
      <c r="G211" s="8">
        <v>11.68</v>
      </c>
      <c r="H211" s="11"/>
      <c r="I211" s="10">
        <f>ROUND((H211*G211),2)</f>
        <v>0</v>
      </c>
      <c r="O211">
        <f>rekapitulace!H8</f>
        <v>21</v>
      </c>
      <c r="P211">
        <f>O211/100*I211</f>
        <v>0</v>
      </c>
    </row>
    <row r="212" spans="1:16" ht="25.5" x14ac:dyDescent="0.2">
      <c r="E212" s="12" t="s">
        <v>330</v>
      </c>
    </row>
    <row r="213" spans="1:16" ht="204" x14ac:dyDescent="0.2">
      <c r="E213" s="12" t="s">
        <v>331</v>
      </c>
    </row>
    <row r="214" spans="1:16" ht="25.5" x14ac:dyDescent="0.2">
      <c r="A214" s="6">
        <v>64</v>
      </c>
      <c r="B214" s="6" t="s">
        <v>45</v>
      </c>
      <c r="C214" s="6" t="s">
        <v>332</v>
      </c>
      <c r="D214" s="6" t="s">
        <v>47</v>
      </c>
      <c r="E214" s="6" t="s">
        <v>333</v>
      </c>
      <c r="F214" s="6" t="s">
        <v>116</v>
      </c>
      <c r="G214" s="8">
        <v>83.7</v>
      </c>
      <c r="H214" s="11"/>
      <c r="I214" s="10">
        <f>ROUND((H214*G214),2)</f>
        <v>0</v>
      </c>
      <c r="O214">
        <f>rekapitulace!H8</f>
        <v>21</v>
      </c>
      <c r="P214">
        <f>O214/100*I214</f>
        <v>0</v>
      </c>
    </row>
    <row r="215" spans="1:16" x14ac:dyDescent="0.2">
      <c r="E215" s="12" t="s">
        <v>334</v>
      </c>
    </row>
    <row r="216" spans="1:16" ht="204" x14ac:dyDescent="0.2">
      <c r="E216" s="12" t="s">
        <v>335</v>
      </c>
    </row>
    <row r="217" spans="1:16" ht="38.25" x14ac:dyDescent="0.2">
      <c r="A217" s="6">
        <v>65</v>
      </c>
      <c r="B217" s="6" t="s">
        <v>45</v>
      </c>
      <c r="C217" s="6" t="s">
        <v>336</v>
      </c>
      <c r="D217" s="6" t="s">
        <v>47</v>
      </c>
      <c r="E217" s="6" t="s">
        <v>337</v>
      </c>
      <c r="F217" s="6" t="s">
        <v>116</v>
      </c>
      <c r="G217" s="8">
        <v>18</v>
      </c>
      <c r="H217" s="11"/>
      <c r="I217" s="10">
        <f>ROUND((H217*G217),2)</f>
        <v>0</v>
      </c>
      <c r="O217">
        <f>rekapitulace!H8</f>
        <v>21</v>
      </c>
      <c r="P217">
        <f>O217/100*I217</f>
        <v>0</v>
      </c>
    </row>
    <row r="218" spans="1:16" ht="51" x14ac:dyDescent="0.2">
      <c r="E218" s="12" t="s">
        <v>338</v>
      </c>
    </row>
    <row r="219" spans="1:16" ht="38.25" x14ac:dyDescent="0.2">
      <c r="E219" s="12" t="s">
        <v>339</v>
      </c>
    </row>
    <row r="220" spans="1:16" ht="38.25" x14ac:dyDescent="0.2">
      <c r="A220" s="6">
        <v>66</v>
      </c>
      <c r="B220" s="6" t="s">
        <v>45</v>
      </c>
      <c r="C220" s="6" t="s">
        <v>340</v>
      </c>
      <c r="D220" s="6" t="s">
        <v>47</v>
      </c>
      <c r="E220" s="6" t="s">
        <v>341</v>
      </c>
      <c r="F220" s="6" t="s">
        <v>116</v>
      </c>
      <c r="G220" s="8">
        <v>156.553</v>
      </c>
      <c r="H220" s="11"/>
      <c r="I220" s="10">
        <f>ROUND((H220*G220),2)</f>
        <v>0</v>
      </c>
      <c r="O220">
        <f>rekapitulace!H8</f>
        <v>21</v>
      </c>
      <c r="P220">
        <f>O220/100*I220</f>
        <v>0</v>
      </c>
    </row>
    <row r="221" spans="1:16" ht="89.25" x14ac:dyDescent="0.2">
      <c r="E221" s="12" t="s">
        <v>342</v>
      </c>
    </row>
    <row r="222" spans="1:16" ht="38.25" x14ac:dyDescent="0.2">
      <c r="E222" s="12" t="s">
        <v>339</v>
      </c>
    </row>
    <row r="223" spans="1:16" ht="38.25" x14ac:dyDescent="0.2">
      <c r="A223" s="6">
        <v>67</v>
      </c>
      <c r="B223" s="6" t="s">
        <v>45</v>
      </c>
      <c r="C223" s="6" t="s">
        <v>343</v>
      </c>
      <c r="D223" s="6" t="s">
        <v>47</v>
      </c>
      <c r="E223" s="6" t="s">
        <v>344</v>
      </c>
      <c r="F223" s="6" t="s">
        <v>116</v>
      </c>
      <c r="G223" s="8">
        <v>9.6</v>
      </c>
      <c r="H223" s="11"/>
      <c r="I223" s="10">
        <f>ROUND((H223*G223),2)</f>
        <v>0</v>
      </c>
      <c r="O223">
        <f>rekapitulace!H8</f>
        <v>21</v>
      </c>
      <c r="P223">
        <f>O223/100*I223</f>
        <v>0</v>
      </c>
    </row>
    <row r="224" spans="1:16" x14ac:dyDescent="0.2">
      <c r="E224" s="12" t="s">
        <v>345</v>
      </c>
    </row>
    <row r="225" spans="1:16" ht="38.25" x14ac:dyDescent="0.2">
      <c r="E225" s="12" t="s">
        <v>346</v>
      </c>
    </row>
    <row r="226" spans="1:16" ht="38.25" x14ac:dyDescent="0.2">
      <c r="A226" s="6">
        <v>68</v>
      </c>
      <c r="B226" s="6" t="s">
        <v>45</v>
      </c>
      <c r="C226" s="6" t="s">
        <v>347</v>
      </c>
      <c r="D226" s="6" t="s">
        <v>47</v>
      </c>
      <c r="E226" s="6" t="s">
        <v>348</v>
      </c>
      <c r="F226" s="6" t="s">
        <v>116</v>
      </c>
      <c r="G226" s="8">
        <v>60.93</v>
      </c>
      <c r="H226" s="11"/>
      <c r="I226" s="10">
        <f>ROUND((H226*G226),2)</f>
        <v>0</v>
      </c>
      <c r="O226">
        <f>rekapitulace!H8</f>
        <v>21</v>
      </c>
      <c r="P226">
        <f>O226/100*I226</f>
        <v>0</v>
      </c>
    </row>
    <row r="227" spans="1:16" x14ac:dyDescent="0.2">
      <c r="E227" s="12" t="s">
        <v>349</v>
      </c>
    </row>
    <row r="228" spans="1:16" ht="38.25" x14ac:dyDescent="0.2">
      <c r="E228" s="12" t="s">
        <v>346</v>
      </c>
    </row>
    <row r="229" spans="1:16" ht="12.75" customHeight="1" x14ac:dyDescent="0.2">
      <c r="A229" s="13"/>
      <c r="B229" s="13"/>
      <c r="C229" s="13" t="s">
        <v>40</v>
      </c>
      <c r="D229" s="13"/>
      <c r="E229" s="13" t="s">
        <v>323</v>
      </c>
      <c r="F229" s="13"/>
      <c r="G229" s="13"/>
      <c r="H229" s="13"/>
      <c r="I229" s="13">
        <f>SUM(I208:I228)</f>
        <v>0</v>
      </c>
      <c r="P229">
        <f>ROUND(SUM(P208:P228),2)</f>
        <v>0</v>
      </c>
    </row>
    <row r="231" spans="1:16" ht="12.75" customHeight="1" x14ac:dyDescent="0.2">
      <c r="A231" s="7"/>
      <c r="B231" s="7"/>
      <c r="C231" s="7" t="s">
        <v>41</v>
      </c>
      <c r="D231" s="7"/>
      <c r="E231" s="7" t="s">
        <v>350</v>
      </c>
      <c r="F231" s="7"/>
      <c r="G231" s="9"/>
      <c r="H231" s="7"/>
      <c r="I231" s="9"/>
    </row>
    <row r="232" spans="1:16" ht="51" x14ac:dyDescent="0.2">
      <c r="A232" s="6">
        <v>69</v>
      </c>
      <c r="B232" s="6" t="s">
        <v>45</v>
      </c>
      <c r="C232" s="6" t="s">
        <v>351</v>
      </c>
      <c r="D232" s="6" t="s">
        <v>47</v>
      </c>
      <c r="E232" s="6" t="s">
        <v>352</v>
      </c>
      <c r="F232" s="6" t="s">
        <v>145</v>
      </c>
      <c r="G232" s="8">
        <v>47.3</v>
      </c>
      <c r="H232" s="11"/>
      <c r="I232" s="10">
        <f>ROUND((H232*G232),2)</f>
        <v>0</v>
      </c>
      <c r="O232">
        <f>rekapitulace!H8</f>
        <v>21</v>
      </c>
      <c r="P232">
        <f>O232/100*I232</f>
        <v>0</v>
      </c>
    </row>
    <row r="233" spans="1:16" x14ac:dyDescent="0.2">
      <c r="E233" s="12" t="s">
        <v>353</v>
      </c>
    </row>
    <row r="234" spans="1:16" ht="242.25" x14ac:dyDescent="0.2">
      <c r="E234" s="12" t="s">
        <v>354</v>
      </c>
    </row>
    <row r="235" spans="1:16" ht="12.75" customHeight="1" x14ac:dyDescent="0.2">
      <c r="A235" s="13"/>
      <c r="B235" s="13"/>
      <c r="C235" s="13" t="s">
        <v>41</v>
      </c>
      <c r="D235" s="13"/>
      <c r="E235" s="13" t="s">
        <v>350</v>
      </c>
      <c r="F235" s="13"/>
      <c r="G235" s="13"/>
      <c r="H235" s="13"/>
      <c r="I235" s="13">
        <f>SUM(I232:I234)</f>
        <v>0</v>
      </c>
      <c r="P235">
        <f>ROUND(SUM(P232:P234),2)</f>
        <v>0</v>
      </c>
    </row>
    <row r="237" spans="1:16" ht="12.75" customHeight="1" x14ac:dyDescent="0.2">
      <c r="A237" s="7"/>
      <c r="B237" s="7"/>
      <c r="C237" s="7" t="s">
        <v>42</v>
      </c>
      <c r="D237" s="7"/>
      <c r="E237" s="7" t="s">
        <v>355</v>
      </c>
      <c r="F237" s="7"/>
      <c r="G237" s="9"/>
      <c r="H237" s="7"/>
      <c r="I237" s="9"/>
    </row>
    <row r="238" spans="1:16" ht="51" x14ac:dyDescent="0.2">
      <c r="A238" s="6">
        <v>70</v>
      </c>
      <c r="B238" s="6" t="s">
        <v>45</v>
      </c>
      <c r="C238" s="6" t="s">
        <v>356</v>
      </c>
      <c r="D238" s="6" t="s">
        <v>47</v>
      </c>
      <c r="E238" s="6" t="s">
        <v>357</v>
      </c>
      <c r="F238" s="6" t="s">
        <v>145</v>
      </c>
      <c r="G238" s="8">
        <v>20.358000000000001</v>
      </c>
      <c r="H238" s="11"/>
      <c r="I238" s="10">
        <f>ROUND((H238*G238),2)</f>
        <v>0</v>
      </c>
      <c r="O238">
        <f>rekapitulace!H8</f>
        <v>21</v>
      </c>
      <c r="P238">
        <f>O238/100*I238</f>
        <v>0</v>
      </c>
    </row>
    <row r="239" spans="1:16" x14ac:dyDescent="0.2">
      <c r="E239" s="12" t="s">
        <v>358</v>
      </c>
    </row>
    <row r="240" spans="1:16" ht="38.25" x14ac:dyDescent="0.2">
      <c r="E240" s="12" t="s">
        <v>359</v>
      </c>
    </row>
    <row r="241" spans="1:16" ht="38.25" x14ac:dyDescent="0.2">
      <c r="A241" s="6">
        <v>71</v>
      </c>
      <c r="B241" s="6" t="s">
        <v>45</v>
      </c>
      <c r="C241" s="6" t="s">
        <v>360</v>
      </c>
      <c r="D241" s="6" t="s">
        <v>47</v>
      </c>
      <c r="E241" s="6" t="s">
        <v>361</v>
      </c>
      <c r="F241" s="6" t="s">
        <v>145</v>
      </c>
      <c r="G241" s="8">
        <v>11.7</v>
      </c>
      <c r="H241" s="11"/>
      <c r="I241" s="10">
        <f>ROUND((H241*G241),2)</f>
        <v>0</v>
      </c>
      <c r="O241">
        <f>rekapitulace!H6</f>
        <v>21</v>
      </c>
      <c r="P241">
        <f>O241/100*I241</f>
        <v>0</v>
      </c>
    </row>
    <row r="242" spans="1:16" x14ac:dyDescent="0.2">
      <c r="E242" s="12" t="s">
        <v>362</v>
      </c>
    </row>
    <row r="243" spans="1:16" ht="63.75" x14ac:dyDescent="0.2">
      <c r="E243" s="12" t="s">
        <v>363</v>
      </c>
    </row>
    <row r="244" spans="1:16" ht="51" x14ac:dyDescent="0.2">
      <c r="A244" s="6">
        <v>72</v>
      </c>
      <c r="B244" s="6" t="s">
        <v>45</v>
      </c>
      <c r="C244" s="6" t="s">
        <v>364</v>
      </c>
      <c r="D244" s="6" t="s">
        <v>47</v>
      </c>
      <c r="E244" s="6" t="s">
        <v>365</v>
      </c>
      <c r="F244" s="6" t="s">
        <v>145</v>
      </c>
      <c r="G244" s="8">
        <v>49.4</v>
      </c>
      <c r="H244" s="11"/>
      <c r="I244" s="10">
        <f>ROUND((H244*G244),2)</f>
        <v>0</v>
      </c>
      <c r="O244">
        <f>rekapitulace!H6</f>
        <v>21</v>
      </c>
      <c r="P244">
        <f>O244/100*I244</f>
        <v>0</v>
      </c>
    </row>
    <row r="245" spans="1:16" x14ac:dyDescent="0.2">
      <c r="E245" s="12" t="s">
        <v>366</v>
      </c>
    </row>
    <row r="246" spans="1:16" ht="38.25" x14ac:dyDescent="0.2">
      <c r="E246" s="12" t="s">
        <v>359</v>
      </c>
    </row>
    <row r="247" spans="1:16" ht="63.75" x14ac:dyDescent="0.2">
      <c r="A247" s="6">
        <v>73</v>
      </c>
      <c r="B247" s="6" t="s">
        <v>45</v>
      </c>
      <c r="C247" s="6" t="s">
        <v>367</v>
      </c>
      <c r="D247" s="6" t="s">
        <v>47</v>
      </c>
      <c r="E247" s="6" t="s">
        <v>368</v>
      </c>
      <c r="F247" s="6" t="s">
        <v>145</v>
      </c>
      <c r="G247" s="8">
        <v>81</v>
      </c>
      <c r="H247" s="11"/>
      <c r="I247" s="10">
        <f>ROUND((H247*G247),2)</f>
        <v>0</v>
      </c>
      <c r="O247">
        <f>rekapitulace!H6</f>
        <v>21</v>
      </c>
      <c r="P247">
        <f>O247/100*I247</f>
        <v>0</v>
      </c>
    </row>
    <row r="248" spans="1:16" x14ac:dyDescent="0.2">
      <c r="E248" s="12" t="s">
        <v>369</v>
      </c>
    </row>
    <row r="249" spans="1:16" ht="114.75" x14ac:dyDescent="0.2">
      <c r="E249" s="12" t="s">
        <v>370</v>
      </c>
    </row>
    <row r="250" spans="1:16" ht="51" x14ac:dyDescent="0.2">
      <c r="A250" s="6">
        <v>74</v>
      </c>
      <c r="B250" s="6" t="s">
        <v>45</v>
      </c>
      <c r="C250" s="6" t="s">
        <v>371</v>
      </c>
      <c r="D250" s="6" t="s">
        <v>47</v>
      </c>
      <c r="E250" s="6" t="s">
        <v>372</v>
      </c>
      <c r="F250" s="6" t="s">
        <v>145</v>
      </c>
      <c r="G250" s="8">
        <v>17.5</v>
      </c>
      <c r="H250" s="11"/>
      <c r="I250" s="10">
        <f>ROUND((H250*G250),2)</f>
        <v>0</v>
      </c>
      <c r="O250">
        <f>rekapitulace!H8</f>
        <v>21</v>
      </c>
      <c r="P250">
        <f>O250/100*I250</f>
        <v>0</v>
      </c>
    </row>
    <row r="251" spans="1:16" x14ac:dyDescent="0.2">
      <c r="E251" s="12" t="s">
        <v>373</v>
      </c>
    </row>
    <row r="252" spans="1:16" ht="38.25" x14ac:dyDescent="0.2">
      <c r="E252" s="12" t="s">
        <v>359</v>
      </c>
    </row>
    <row r="253" spans="1:16" ht="25.5" x14ac:dyDescent="0.2">
      <c r="A253" s="6">
        <v>75</v>
      </c>
      <c r="B253" s="6" t="s">
        <v>45</v>
      </c>
      <c r="C253" s="6" t="s">
        <v>374</v>
      </c>
      <c r="D253" s="6" t="s">
        <v>47</v>
      </c>
      <c r="E253" s="6" t="s">
        <v>375</v>
      </c>
      <c r="F253" s="6" t="s">
        <v>61</v>
      </c>
      <c r="G253" s="8">
        <v>2</v>
      </c>
      <c r="H253" s="11"/>
      <c r="I253" s="10">
        <f>ROUND((H253*G253),2)</f>
        <v>0</v>
      </c>
      <c r="O253">
        <f>rekapitulace!H8</f>
        <v>21</v>
      </c>
      <c r="P253">
        <f>O253/100*I253</f>
        <v>0</v>
      </c>
    </row>
    <row r="254" spans="1:16" ht="38.25" x14ac:dyDescent="0.2">
      <c r="E254" s="12" t="s">
        <v>376</v>
      </c>
    </row>
    <row r="255" spans="1:16" ht="51" x14ac:dyDescent="0.2">
      <c r="A255" s="6">
        <v>76</v>
      </c>
      <c r="B255" s="6" t="s">
        <v>45</v>
      </c>
      <c r="C255" s="6" t="s">
        <v>377</v>
      </c>
      <c r="D255" s="6" t="s">
        <v>47</v>
      </c>
      <c r="E255" s="6" t="s">
        <v>378</v>
      </c>
      <c r="F255" s="6" t="s">
        <v>61</v>
      </c>
      <c r="G255" s="8">
        <v>2</v>
      </c>
      <c r="H255" s="11"/>
      <c r="I255" s="10">
        <f>ROUND((H255*G255),2)</f>
        <v>0</v>
      </c>
      <c r="O255">
        <f>rekapitulace!H8</f>
        <v>21</v>
      </c>
      <c r="P255">
        <f>O255/100*I255</f>
        <v>0</v>
      </c>
    </row>
    <row r="256" spans="1:16" ht="25.5" x14ac:dyDescent="0.2">
      <c r="E256" s="12" t="s">
        <v>379</v>
      </c>
    </row>
    <row r="257" spans="1:16" ht="25.5" x14ac:dyDescent="0.2">
      <c r="A257" s="6">
        <v>77</v>
      </c>
      <c r="B257" s="6" t="s">
        <v>45</v>
      </c>
      <c r="C257" s="6" t="s">
        <v>380</v>
      </c>
      <c r="D257" s="6" t="s">
        <v>47</v>
      </c>
      <c r="E257" s="6" t="s">
        <v>381</v>
      </c>
      <c r="F257" s="6" t="s">
        <v>61</v>
      </c>
      <c r="G257" s="8">
        <v>2</v>
      </c>
      <c r="H257" s="11"/>
      <c r="I257" s="10">
        <f>ROUND((H257*G257),2)</f>
        <v>0</v>
      </c>
      <c r="O257">
        <f>rekapitulace!H8</f>
        <v>21</v>
      </c>
      <c r="P257">
        <f>O257/100*I257</f>
        <v>0</v>
      </c>
    </row>
    <row r="258" spans="1:16" ht="25.5" x14ac:dyDescent="0.2">
      <c r="E258" s="12" t="s">
        <v>382</v>
      </c>
    </row>
    <row r="259" spans="1:16" x14ac:dyDescent="0.2">
      <c r="A259" s="6">
        <v>78</v>
      </c>
      <c r="B259" s="6" t="s">
        <v>45</v>
      </c>
      <c r="C259" s="6" t="s">
        <v>383</v>
      </c>
      <c r="D259" s="6" t="s">
        <v>47</v>
      </c>
      <c r="E259" s="6" t="s">
        <v>384</v>
      </c>
      <c r="F259" s="6" t="s">
        <v>116</v>
      </c>
      <c r="G259" s="8">
        <v>40.424999999999997</v>
      </c>
      <c r="H259" s="11"/>
      <c r="I259" s="10">
        <f>ROUND((H259*G259),2)</f>
        <v>0</v>
      </c>
      <c r="O259">
        <f>rekapitulace!H6</f>
        <v>21</v>
      </c>
      <c r="P259">
        <f>O259/100*I259</f>
        <v>0</v>
      </c>
    </row>
    <row r="260" spans="1:16" x14ac:dyDescent="0.2">
      <c r="E260" s="12" t="s">
        <v>385</v>
      </c>
    </row>
    <row r="261" spans="1:16" ht="38.25" x14ac:dyDescent="0.2">
      <c r="E261" s="12" t="s">
        <v>386</v>
      </c>
    </row>
    <row r="262" spans="1:16" ht="38.25" x14ac:dyDescent="0.2">
      <c r="A262" s="6">
        <v>79</v>
      </c>
      <c r="B262" s="6" t="s">
        <v>45</v>
      </c>
      <c r="C262" s="6" t="s">
        <v>387</v>
      </c>
      <c r="D262" s="6" t="s">
        <v>47</v>
      </c>
      <c r="E262" s="6" t="s">
        <v>388</v>
      </c>
      <c r="F262" s="6" t="s">
        <v>145</v>
      </c>
      <c r="G262" s="8">
        <v>46.784999999999997</v>
      </c>
      <c r="H262" s="11"/>
      <c r="I262" s="10">
        <f>ROUND((H262*G262),2)</f>
        <v>0</v>
      </c>
      <c r="O262">
        <f>rekapitulace!H8</f>
        <v>21</v>
      </c>
      <c r="P262">
        <f>O262/100*I262</f>
        <v>0</v>
      </c>
    </row>
    <row r="263" spans="1:16" x14ac:dyDescent="0.2">
      <c r="E263" s="12" t="s">
        <v>389</v>
      </c>
    </row>
    <row r="264" spans="1:16" ht="51" x14ac:dyDescent="0.2">
      <c r="E264" s="12" t="s">
        <v>390</v>
      </c>
    </row>
    <row r="265" spans="1:16" ht="38.25" x14ac:dyDescent="0.2">
      <c r="A265" s="6">
        <v>80</v>
      </c>
      <c r="B265" s="6" t="s">
        <v>45</v>
      </c>
      <c r="C265" s="6" t="s">
        <v>391</v>
      </c>
      <c r="D265" s="6" t="s">
        <v>47</v>
      </c>
      <c r="E265" s="6" t="s">
        <v>392</v>
      </c>
      <c r="F265" s="6" t="s">
        <v>145</v>
      </c>
      <c r="G265" s="8">
        <v>8</v>
      </c>
      <c r="H265" s="11"/>
      <c r="I265" s="10">
        <f>ROUND((H265*G265),2)</f>
        <v>0</v>
      </c>
      <c r="O265">
        <f>rekapitulace!H8</f>
        <v>21</v>
      </c>
      <c r="P265">
        <f>O265/100*I265</f>
        <v>0</v>
      </c>
    </row>
    <row r="266" spans="1:16" x14ac:dyDescent="0.2">
      <c r="E266" s="12" t="s">
        <v>393</v>
      </c>
    </row>
    <row r="267" spans="1:16" ht="51" x14ac:dyDescent="0.2">
      <c r="E267" s="12" t="s">
        <v>390</v>
      </c>
    </row>
    <row r="268" spans="1:16" ht="38.25" x14ac:dyDescent="0.2">
      <c r="A268" s="6">
        <v>81</v>
      </c>
      <c r="B268" s="6" t="s">
        <v>45</v>
      </c>
      <c r="C268" s="6" t="s">
        <v>394</v>
      </c>
      <c r="D268" s="6" t="s">
        <v>47</v>
      </c>
      <c r="E268" s="6" t="s">
        <v>395</v>
      </c>
      <c r="F268" s="6" t="s">
        <v>145</v>
      </c>
      <c r="G268" s="8">
        <v>27.09</v>
      </c>
      <c r="H268" s="11"/>
      <c r="I268" s="10">
        <f>ROUND((H268*G268),2)</f>
        <v>0</v>
      </c>
      <c r="O268">
        <f>rekapitulace!H8</f>
        <v>21</v>
      </c>
      <c r="P268">
        <f>O268/100*I268</f>
        <v>0</v>
      </c>
    </row>
    <row r="269" spans="1:16" ht="51" x14ac:dyDescent="0.2">
      <c r="E269" s="12" t="s">
        <v>396</v>
      </c>
    </row>
    <row r="270" spans="1:16" x14ac:dyDescent="0.2">
      <c r="E270" s="12" t="s">
        <v>397</v>
      </c>
    </row>
    <row r="271" spans="1:16" ht="51" x14ac:dyDescent="0.2">
      <c r="A271" s="6">
        <v>82</v>
      </c>
      <c r="B271" s="6" t="s">
        <v>45</v>
      </c>
      <c r="C271" s="6" t="s">
        <v>398</v>
      </c>
      <c r="D271" s="6" t="s">
        <v>47</v>
      </c>
      <c r="E271" s="6" t="s">
        <v>399</v>
      </c>
      <c r="F271" s="6" t="s">
        <v>145</v>
      </c>
      <c r="G271" s="8">
        <v>11.89</v>
      </c>
      <c r="H271" s="11"/>
      <c r="I271" s="10">
        <f>ROUND((H271*G271),2)</f>
        <v>0</v>
      </c>
      <c r="O271">
        <f>rekapitulace!H8</f>
        <v>21</v>
      </c>
      <c r="P271">
        <f>O271/100*I271</f>
        <v>0</v>
      </c>
    </row>
    <row r="272" spans="1:16" x14ac:dyDescent="0.2">
      <c r="E272" s="12" t="s">
        <v>400</v>
      </c>
    </row>
    <row r="273" spans="1:16" x14ac:dyDescent="0.2">
      <c r="E273" s="12" t="s">
        <v>397</v>
      </c>
    </row>
    <row r="274" spans="1:16" ht="25.5" x14ac:dyDescent="0.2">
      <c r="A274" s="6">
        <v>83</v>
      </c>
      <c r="B274" s="6" t="s">
        <v>45</v>
      </c>
      <c r="C274" s="6" t="s">
        <v>401</v>
      </c>
      <c r="D274" s="6" t="s">
        <v>47</v>
      </c>
      <c r="E274" s="6" t="s">
        <v>402</v>
      </c>
      <c r="F274" s="6" t="s">
        <v>145</v>
      </c>
      <c r="G274" s="8">
        <v>10</v>
      </c>
      <c r="H274" s="11"/>
      <c r="I274" s="10">
        <f>ROUND((H274*G274),2)</f>
        <v>0</v>
      </c>
      <c r="O274">
        <f>rekapitulace!H6</f>
        <v>21</v>
      </c>
      <c r="P274">
        <f>O274/100*I274</f>
        <v>0</v>
      </c>
    </row>
    <row r="275" spans="1:16" ht="127.5" x14ac:dyDescent="0.2">
      <c r="E275" s="12" t="s">
        <v>403</v>
      </c>
    </row>
    <row r="276" spans="1:16" ht="25.5" x14ac:dyDescent="0.2">
      <c r="A276" s="6">
        <v>84</v>
      </c>
      <c r="B276" s="6" t="s">
        <v>45</v>
      </c>
      <c r="C276" s="6" t="s">
        <v>404</v>
      </c>
      <c r="D276" s="6" t="s">
        <v>47</v>
      </c>
      <c r="E276" s="6" t="s">
        <v>405</v>
      </c>
      <c r="F276" s="6" t="s">
        <v>145</v>
      </c>
      <c r="G276" s="8">
        <v>64.790000000000006</v>
      </c>
      <c r="H276" s="11"/>
      <c r="I276" s="10">
        <f>ROUND((H276*G276),2)</f>
        <v>0</v>
      </c>
      <c r="O276">
        <f>rekapitulace!H8</f>
        <v>21</v>
      </c>
      <c r="P276">
        <f>O276/100*I276</f>
        <v>0</v>
      </c>
    </row>
    <row r="277" spans="1:16" ht="76.5" x14ac:dyDescent="0.2">
      <c r="E277" s="12" t="s">
        <v>406</v>
      </c>
    </row>
    <row r="278" spans="1:16" ht="38.25" x14ac:dyDescent="0.2">
      <c r="E278" s="12" t="s">
        <v>407</v>
      </c>
    </row>
    <row r="279" spans="1:16" ht="25.5" x14ac:dyDescent="0.2">
      <c r="A279" s="6">
        <v>85</v>
      </c>
      <c r="B279" s="6" t="s">
        <v>45</v>
      </c>
      <c r="C279" s="6" t="s">
        <v>408</v>
      </c>
      <c r="D279" s="6" t="s">
        <v>47</v>
      </c>
      <c r="E279" s="6" t="s">
        <v>409</v>
      </c>
      <c r="F279" s="6" t="s">
        <v>145</v>
      </c>
      <c r="G279" s="8">
        <v>29.7</v>
      </c>
      <c r="H279" s="11"/>
      <c r="I279" s="10">
        <f>ROUND((H279*G279),2)</f>
        <v>0</v>
      </c>
      <c r="O279">
        <f>rekapitulace!H8</f>
        <v>21</v>
      </c>
      <c r="P279">
        <f>O279/100*I279</f>
        <v>0</v>
      </c>
    </row>
    <row r="280" spans="1:16" x14ac:dyDescent="0.2">
      <c r="E280" s="12" t="s">
        <v>410</v>
      </c>
    </row>
    <row r="281" spans="1:16" ht="25.5" x14ac:dyDescent="0.2">
      <c r="E281" s="12" t="s">
        <v>411</v>
      </c>
    </row>
    <row r="282" spans="1:16" ht="25.5" x14ac:dyDescent="0.2">
      <c r="A282" s="6">
        <v>86</v>
      </c>
      <c r="B282" s="6" t="s">
        <v>45</v>
      </c>
      <c r="C282" s="6" t="s">
        <v>412</v>
      </c>
      <c r="D282" s="6" t="s">
        <v>47</v>
      </c>
      <c r="E282" s="6" t="s">
        <v>413</v>
      </c>
      <c r="F282" s="6" t="s">
        <v>145</v>
      </c>
      <c r="G282" s="8">
        <v>1.5</v>
      </c>
      <c r="H282" s="11"/>
      <c r="I282" s="10">
        <f>ROUND((H282*G282),2)</f>
        <v>0</v>
      </c>
      <c r="O282">
        <f>rekapitulace!H6</f>
        <v>21</v>
      </c>
      <c r="P282">
        <f>O282/100*I282</f>
        <v>0</v>
      </c>
    </row>
    <row r="283" spans="1:16" x14ac:dyDescent="0.2">
      <c r="E283" s="12" t="s">
        <v>414</v>
      </c>
    </row>
    <row r="284" spans="1:16" ht="89.25" x14ac:dyDescent="0.2">
      <c r="E284" s="12" t="s">
        <v>415</v>
      </c>
    </row>
    <row r="285" spans="1:16" ht="38.25" x14ac:dyDescent="0.2">
      <c r="A285" s="6">
        <v>87</v>
      </c>
      <c r="B285" s="6" t="s">
        <v>45</v>
      </c>
      <c r="C285" s="6" t="s">
        <v>416</v>
      </c>
      <c r="D285" s="6" t="s">
        <v>47</v>
      </c>
      <c r="E285" s="6" t="s">
        <v>417</v>
      </c>
      <c r="F285" s="6" t="s">
        <v>116</v>
      </c>
      <c r="G285" s="8">
        <v>53.9</v>
      </c>
      <c r="H285" s="11"/>
      <c r="I285" s="10">
        <f>ROUND((H285*G285),2)</f>
        <v>0</v>
      </c>
      <c r="O285">
        <f>rekapitulace!H6</f>
        <v>21</v>
      </c>
      <c r="P285">
        <f>O285/100*I285</f>
        <v>0</v>
      </c>
    </row>
    <row r="286" spans="1:16" x14ac:dyDescent="0.2">
      <c r="E286" s="12" t="s">
        <v>418</v>
      </c>
    </row>
    <row r="287" spans="1:16" x14ac:dyDescent="0.2">
      <c r="E287" s="12" t="s">
        <v>419</v>
      </c>
    </row>
    <row r="288" spans="1:16" ht="76.5" x14ac:dyDescent="0.2">
      <c r="A288" s="6">
        <v>88</v>
      </c>
      <c r="B288" s="6" t="s">
        <v>45</v>
      </c>
      <c r="C288" s="6" t="s">
        <v>420</v>
      </c>
      <c r="D288" s="6" t="s">
        <v>47</v>
      </c>
      <c r="E288" s="6" t="s">
        <v>421</v>
      </c>
      <c r="F288" s="6" t="s">
        <v>120</v>
      </c>
      <c r="G288" s="8">
        <v>2.0870000000000002</v>
      </c>
      <c r="H288" s="11"/>
      <c r="I288" s="10">
        <f>ROUND((H288*G288),2)</f>
        <v>0</v>
      </c>
      <c r="O288">
        <f>rekapitulace!H6</f>
        <v>21</v>
      </c>
      <c r="P288">
        <f>O288/100*I288</f>
        <v>0</v>
      </c>
    </row>
    <row r="289" spans="1:16" x14ac:dyDescent="0.2">
      <c r="E289" s="12" t="s">
        <v>422</v>
      </c>
    </row>
    <row r="290" spans="1:16" ht="25.5" x14ac:dyDescent="0.2">
      <c r="E290" s="12" t="s">
        <v>423</v>
      </c>
    </row>
    <row r="291" spans="1:16" ht="38.25" x14ac:dyDescent="0.2">
      <c r="A291" s="6">
        <v>89</v>
      </c>
      <c r="B291" s="6" t="s">
        <v>45</v>
      </c>
      <c r="C291" s="6" t="s">
        <v>424</v>
      </c>
      <c r="D291" s="6" t="s">
        <v>47</v>
      </c>
      <c r="E291" s="6" t="s">
        <v>425</v>
      </c>
      <c r="F291" s="6" t="s">
        <v>120</v>
      </c>
      <c r="G291" s="8">
        <v>7.8070000000000004</v>
      </c>
      <c r="H291" s="11"/>
      <c r="I291" s="10">
        <f>ROUND((H291*G291),2)</f>
        <v>0</v>
      </c>
      <c r="O291">
        <f>rekapitulace!H6</f>
        <v>21</v>
      </c>
      <c r="P291">
        <f>O291/100*I291</f>
        <v>0</v>
      </c>
    </row>
    <row r="292" spans="1:16" ht="63.75" x14ac:dyDescent="0.2">
      <c r="E292" s="12" t="s">
        <v>426</v>
      </c>
    </row>
    <row r="293" spans="1:16" ht="102" x14ac:dyDescent="0.2">
      <c r="E293" s="12" t="s">
        <v>427</v>
      </c>
    </row>
    <row r="294" spans="1:16" ht="25.5" x14ac:dyDescent="0.2">
      <c r="A294" s="6">
        <v>90</v>
      </c>
      <c r="B294" s="6" t="s">
        <v>45</v>
      </c>
      <c r="C294" s="6" t="s">
        <v>428</v>
      </c>
      <c r="D294" s="6" t="s">
        <v>47</v>
      </c>
      <c r="E294" s="6" t="s">
        <v>429</v>
      </c>
      <c r="F294" s="6" t="s">
        <v>120</v>
      </c>
      <c r="G294" s="8">
        <v>4.6950000000000003</v>
      </c>
      <c r="H294" s="11"/>
      <c r="I294" s="10">
        <f>ROUND((H294*G294),2)</f>
        <v>0</v>
      </c>
      <c r="O294">
        <f>rekapitulace!H8</f>
        <v>21</v>
      </c>
      <c r="P294">
        <f>O294/100*I294</f>
        <v>0</v>
      </c>
    </row>
    <row r="295" spans="1:16" ht="51" x14ac:dyDescent="0.2">
      <c r="E295" s="12" t="s">
        <v>430</v>
      </c>
    </row>
    <row r="296" spans="1:16" ht="102" x14ac:dyDescent="0.2">
      <c r="E296" s="12" t="s">
        <v>427</v>
      </c>
    </row>
    <row r="297" spans="1:16" ht="25.5" x14ac:dyDescent="0.2">
      <c r="A297" s="6">
        <v>91</v>
      </c>
      <c r="B297" s="6" t="s">
        <v>45</v>
      </c>
      <c r="C297" s="6" t="s">
        <v>431</v>
      </c>
      <c r="D297" s="6" t="s">
        <v>47</v>
      </c>
      <c r="E297" s="6" t="s">
        <v>432</v>
      </c>
      <c r="F297" s="6" t="s">
        <v>128</v>
      </c>
      <c r="G297" s="8">
        <v>105.63800000000001</v>
      </c>
      <c r="H297" s="11"/>
      <c r="I297" s="10">
        <f>ROUND((H297*G297),2)</f>
        <v>0</v>
      </c>
      <c r="O297">
        <f>rekapitulace!H6</f>
        <v>21</v>
      </c>
      <c r="P297">
        <f>O297/100*I297</f>
        <v>0</v>
      </c>
    </row>
    <row r="298" spans="1:16" x14ac:dyDescent="0.2">
      <c r="E298" s="12" t="s">
        <v>433</v>
      </c>
    </row>
    <row r="299" spans="1:16" ht="25.5" x14ac:dyDescent="0.2">
      <c r="E299" s="12" t="s">
        <v>130</v>
      </c>
    </row>
    <row r="300" spans="1:16" ht="25.5" x14ac:dyDescent="0.2">
      <c r="A300" s="6">
        <v>92</v>
      </c>
      <c r="B300" s="6" t="s">
        <v>45</v>
      </c>
      <c r="C300" s="6" t="s">
        <v>434</v>
      </c>
      <c r="D300" s="6" t="s">
        <v>47</v>
      </c>
      <c r="E300" s="6" t="s">
        <v>435</v>
      </c>
      <c r="F300" s="6" t="s">
        <v>116</v>
      </c>
      <c r="G300" s="8">
        <v>44.5</v>
      </c>
      <c r="H300" s="11"/>
      <c r="I300" s="10">
        <f>ROUND((H300*G300),2)</f>
        <v>0</v>
      </c>
      <c r="O300">
        <f>rekapitulace!H8</f>
        <v>21</v>
      </c>
      <c r="P300">
        <f>O300/100*I300</f>
        <v>0</v>
      </c>
    </row>
    <row r="301" spans="1:16" x14ac:dyDescent="0.2">
      <c r="E301" s="12" t="s">
        <v>436</v>
      </c>
    </row>
    <row r="302" spans="1:16" ht="76.5" x14ac:dyDescent="0.2">
      <c r="E302" s="12" t="s">
        <v>437</v>
      </c>
    </row>
    <row r="303" spans="1:16" ht="12.75" customHeight="1" x14ac:dyDescent="0.2">
      <c r="A303" s="13"/>
      <c r="B303" s="13"/>
      <c r="C303" s="13" t="s">
        <v>42</v>
      </c>
      <c r="D303" s="13"/>
      <c r="E303" s="13" t="s">
        <v>355</v>
      </c>
      <c r="F303" s="13"/>
      <c r="G303" s="13"/>
      <c r="H303" s="13"/>
      <c r="I303" s="13">
        <f>SUM(I238:I302)</f>
        <v>0</v>
      </c>
      <c r="P303">
        <f>ROUND(SUM(P238:P302),2)</f>
        <v>0</v>
      </c>
    </row>
    <row r="305" spans="1:16" ht="12.75" customHeight="1" x14ac:dyDescent="0.2">
      <c r="A305" s="13"/>
      <c r="B305" s="13"/>
      <c r="C305" s="13"/>
      <c r="D305" s="13"/>
      <c r="E305" s="13" t="s">
        <v>84</v>
      </c>
      <c r="F305" s="13"/>
      <c r="G305" s="13"/>
      <c r="H305" s="13"/>
      <c r="I305" s="13">
        <f>+I24+I94+I119+I146+I167+I196+I205+I229+I235+I303</f>
        <v>0</v>
      </c>
      <c r="P305">
        <f>+P24+P94+P119+P146+P167+P196+P205+P229+P235+P303</f>
        <v>0</v>
      </c>
    </row>
    <row r="307" spans="1:16" ht="12.75" customHeight="1" x14ac:dyDescent="0.2">
      <c r="A307" s="7" t="s">
        <v>85</v>
      </c>
      <c r="B307" s="7"/>
      <c r="C307" s="7"/>
      <c r="D307" s="7"/>
      <c r="E307" s="7"/>
      <c r="F307" s="7"/>
      <c r="G307" s="7"/>
      <c r="H307" s="7"/>
      <c r="I307" s="7"/>
    </row>
    <row r="308" spans="1:16" ht="12.75" customHeight="1" x14ac:dyDescent="0.2">
      <c r="A308" s="7"/>
      <c r="B308" s="7"/>
      <c r="C308" s="7"/>
      <c r="D308" s="7"/>
      <c r="E308" s="7" t="s">
        <v>86</v>
      </c>
      <c r="F308" s="7"/>
      <c r="G308" s="7"/>
      <c r="H308" s="7"/>
      <c r="I308" s="7"/>
    </row>
    <row r="309" spans="1:16" ht="12.75" customHeight="1" x14ac:dyDescent="0.2">
      <c r="A309" s="13"/>
      <c r="B309" s="13"/>
      <c r="C309" s="13"/>
      <c r="D309" s="13"/>
      <c r="E309" s="13" t="s">
        <v>87</v>
      </c>
      <c r="F309" s="13"/>
      <c r="G309" s="13"/>
      <c r="H309" s="13"/>
      <c r="I309" s="13">
        <v>0</v>
      </c>
      <c r="P309">
        <v>0</v>
      </c>
    </row>
    <row r="310" spans="1:16" ht="12.75" customHeight="1" x14ac:dyDescent="0.2">
      <c r="A310" s="13"/>
      <c r="B310" s="13"/>
      <c r="C310" s="13"/>
      <c r="D310" s="13"/>
      <c r="E310" s="13" t="s">
        <v>88</v>
      </c>
      <c r="F310" s="13"/>
      <c r="G310" s="13"/>
      <c r="H310" s="13"/>
      <c r="I310" s="13"/>
    </row>
    <row r="311" spans="1:16" ht="12.75" customHeight="1" x14ac:dyDescent="0.2">
      <c r="A311" s="13"/>
      <c r="B311" s="13"/>
      <c r="C311" s="13"/>
      <c r="D311" s="13"/>
      <c r="E311" s="13" t="s">
        <v>89</v>
      </c>
      <c r="F311" s="13"/>
      <c r="G311" s="13"/>
      <c r="H311" s="13"/>
      <c r="I311" s="13">
        <v>0</v>
      </c>
      <c r="P311">
        <v>0</v>
      </c>
    </row>
    <row r="312" spans="1:16" ht="12.75" customHeight="1" x14ac:dyDescent="0.2">
      <c r="A312" s="13"/>
      <c r="B312" s="13"/>
      <c r="C312" s="13"/>
      <c r="D312" s="13"/>
      <c r="E312" s="13" t="s">
        <v>90</v>
      </c>
      <c r="F312" s="13"/>
      <c r="G312" s="13"/>
      <c r="H312" s="13"/>
      <c r="I312" s="13">
        <f>I309+I311</f>
        <v>0</v>
      </c>
      <c r="P312">
        <f>P309+P311</f>
        <v>0</v>
      </c>
    </row>
    <row r="314" spans="1:16" ht="12.75" customHeight="1" x14ac:dyDescent="0.2">
      <c r="A314" s="13"/>
      <c r="B314" s="13"/>
      <c r="C314" s="13"/>
      <c r="D314" s="13"/>
      <c r="E314" s="13" t="s">
        <v>90</v>
      </c>
      <c r="F314" s="13"/>
      <c r="G314" s="13"/>
      <c r="H314" s="13"/>
      <c r="I314" s="13">
        <f>I305+I312</f>
        <v>0</v>
      </c>
      <c r="P314">
        <f>P305+P312</f>
        <v>0</v>
      </c>
    </row>
  </sheetData>
  <sheetProtection formatColumns="0"/>
  <mergeCells count="8">
    <mergeCell ref="F8:F9"/>
    <mergeCell ref="G8:G9"/>
    <mergeCell ref="H8:I8"/>
    <mergeCell ref="A8:A9"/>
    <mergeCell ref="B8:B9"/>
    <mergeCell ref="C8:C9"/>
    <mergeCell ref="D8:D9"/>
    <mergeCell ref="E8:E9"/>
  </mergeCells>
  <pageMargins left="0.75" right="0.75" top="1" bottom="1" header="0.5" footer="0.5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010</vt:lpstr>
      <vt:lpstr>SO 181</vt:lpstr>
      <vt:lpstr>SO 201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Smerekovská Marta</cp:lastModifiedBy>
  <dcterms:modified xsi:type="dcterms:W3CDTF">2024-02-09T10:11:00Z</dcterms:modified>
  <cp:category/>
  <cp:contentStatus/>
</cp:coreProperties>
</file>